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b654adf6a032f7f4/Desktop/"/>
    </mc:Choice>
  </mc:AlternateContent>
  <xr:revisionPtr revIDLastSave="8" documentId="13_ncr:1_{7DF9A165-1A41-4B48-B0E3-EB458B5D67FD}" xr6:coauthVersionLast="47" xr6:coauthVersionMax="47" xr10:uidLastSave="{A0E79872-0251-4C82-B7A2-D65D2F1DA94D}"/>
  <bookViews>
    <workbookView xWindow="360" yWindow="353" windowWidth="19643" windowHeight="12555" xr2:uid="{00000000-000D-0000-FFFF-FFFF00000000}"/>
  </bookViews>
  <sheets>
    <sheet name="Loan Calculator" sheetId="1" r:id="rId1"/>
  </sheets>
  <definedNames>
    <definedName name="Beginning_Balance">-FV(Interest_Rate/12,Payment_Number-1,-Monthly_Payment,Loan_Amount)</definedName>
    <definedName name="Ending_Balance">-FV(Interest_Rate/12,Payment_Number,-Monthly_Payment,Loan_Amount)</definedName>
    <definedName name="Full_Print">'Loan Calculator'!$A$1:$H$377</definedName>
    <definedName name="Header_Row">ROW('Loan Calculator'!$17:$17)</definedName>
    <definedName name="Header_Row_Back">ROW('Loan Calculator'!$17:$17)</definedName>
    <definedName name="Interest">-IPMT(Interest_Rate/12,Payment_Number,Number_of_Payments,Loan_Amount)</definedName>
    <definedName name="Interest_Rate">'Loan Calculator'!$E$5</definedName>
    <definedName name="Last_Row">IF(Values_Entered,Header_Row+Number_of_Payments,Header_Row)</definedName>
    <definedName name="Loan_Amount">'Loan Calculator'!$E$4</definedName>
    <definedName name="Loan_Not_Paid">IF(Payment_Number&lt;=Number_of_Payments,1,0)</definedName>
    <definedName name="Loan_Start">'Loan Calculator'!$E$7</definedName>
    <definedName name="Loan_Years">'Loan Calculator'!$E$6</definedName>
    <definedName name="Monthly_Payment">-PMT(Interest_Rate/12,Number_of_Payments,Loan_Amount)</definedName>
    <definedName name="Number_of_Payments">'Loan Calculator'!$E$12</definedName>
    <definedName name="Payment_Date">DATE(YEAR(Loan_Start),MONTH(Loan_Start)+Payment_Number,DAY(Loan_Start))</definedName>
    <definedName name="Payment_Number">ROW()-Header_Row</definedName>
    <definedName name="Principal">-PPMT(Interest_Rate/12,Payment_Number,Number_of_Payments,Loan_Amount)</definedName>
    <definedName name="_xlnm.Print_Area" localSheetId="0">OFFSET(Full_Print,0,0,Last_Row)</definedName>
    <definedName name="_xlnm.Print_Titles" localSheetId="0">'Loan Calculator'!$17:$17</definedName>
    <definedName name="Total_Cost">'Loan Calculator'!$E$14</definedName>
    <definedName name="Total_Interest">'Loan Calculator'!$E$13</definedName>
    <definedName name="Values_Entered">IF(Loan_Amount*Interest_Rate*Loan_Years*Loan_Start&gt;0,1,0)</definedName>
  </definedNames>
  <calcPr calcId="191029" iterate="1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  <c r="F145" i="1"/>
  <c r="E14" i="1"/>
  <c r="E13" i="1"/>
  <c r="B373" i="1"/>
  <c r="B361" i="1"/>
  <c r="B346" i="1"/>
  <c r="B332" i="1"/>
  <c r="B314" i="1"/>
  <c r="B295" i="1"/>
  <c r="B279" i="1"/>
  <c r="B261" i="1"/>
  <c r="B242" i="1"/>
  <c r="B223" i="1"/>
  <c r="B201" i="1"/>
  <c r="B177" i="1"/>
  <c r="B150" i="1"/>
  <c r="B111" i="1"/>
  <c r="B22" i="1"/>
  <c r="B372" i="1"/>
  <c r="B360" i="1"/>
  <c r="B344" i="1"/>
  <c r="B331" i="1"/>
  <c r="B313" i="1"/>
  <c r="B294" i="1"/>
  <c r="B276" i="1"/>
  <c r="B260" i="1"/>
  <c r="B240" i="1"/>
  <c r="B220" i="1"/>
  <c r="B198" i="1"/>
  <c r="B175" i="1"/>
  <c r="B148" i="1"/>
  <c r="B104" i="1"/>
  <c r="D20" i="1"/>
  <c r="B371" i="1"/>
  <c r="B355" i="1"/>
  <c r="B342" i="1"/>
  <c r="B328" i="1"/>
  <c r="B311" i="1"/>
  <c r="B293" i="1"/>
  <c r="B274" i="1"/>
  <c r="B258" i="1"/>
  <c r="B238" i="1"/>
  <c r="B218" i="1"/>
  <c r="B197" i="1"/>
  <c r="B174" i="1"/>
  <c r="B141" i="1"/>
  <c r="B100" i="1"/>
  <c r="F23" i="1"/>
  <c r="B377" i="1"/>
  <c r="B363" i="1"/>
  <c r="B350" i="1"/>
  <c r="B336" i="1"/>
  <c r="B321" i="1"/>
  <c r="B302" i="1"/>
  <c r="B282" i="1"/>
  <c r="B264" i="1"/>
  <c r="B248" i="1"/>
  <c r="B230" i="1"/>
  <c r="B209" i="1"/>
  <c r="B156" i="1"/>
  <c r="B122" i="1"/>
  <c r="B50" i="1"/>
  <c r="E111" i="1"/>
  <c r="B376" i="1"/>
  <c r="B362" i="1"/>
  <c r="B349" i="1"/>
  <c r="B334" i="1"/>
  <c r="B316" i="1"/>
  <c r="B301" i="1"/>
  <c r="B280" i="1"/>
  <c r="B262" i="1"/>
  <c r="B244" i="1"/>
  <c r="B228" i="1"/>
  <c r="B206" i="1"/>
  <c r="B180" i="1"/>
  <c r="B154" i="1"/>
  <c r="B113" i="1"/>
  <c r="B42" i="1"/>
  <c r="G377" i="1"/>
  <c r="B368" i="1"/>
  <c r="B354" i="1"/>
  <c r="B341" i="1"/>
  <c r="B326" i="1"/>
  <c r="B306" i="1"/>
  <c r="B292" i="1"/>
  <c r="B273" i="1"/>
  <c r="B252" i="1"/>
  <c r="B233" i="1"/>
  <c r="B216" i="1"/>
  <c r="B196" i="1"/>
  <c r="B173" i="1"/>
  <c r="B140" i="1"/>
  <c r="B89" i="1"/>
  <c r="H38" i="1"/>
  <c r="B366" i="1"/>
  <c r="B353" i="1"/>
  <c r="B340" i="1"/>
  <c r="B324" i="1"/>
  <c r="B305" i="1"/>
  <c r="B289" i="1"/>
  <c r="B269" i="1"/>
  <c r="B250" i="1"/>
  <c r="B232" i="1"/>
  <c r="B212" i="1"/>
  <c r="B191" i="1"/>
  <c r="B166" i="1"/>
  <c r="B138" i="1"/>
  <c r="B71" i="1"/>
  <c r="G59" i="1"/>
  <c r="B18" i="1"/>
  <c r="B364" i="1"/>
  <c r="B352" i="1"/>
  <c r="B339" i="1"/>
  <c r="B322" i="1"/>
  <c r="B304" i="1"/>
  <c r="B285" i="1"/>
  <c r="B265" i="1"/>
  <c r="B249" i="1"/>
  <c r="B231" i="1"/>
  <c r="B210" i="1"/>
  <c r="B189" i="1"/>
  <c r="B164" i="1"/>
  <c r="B127" i="1"/>
  <c r="B61" i="1"/>
  <c r="H71" i="1"/>
  <c r="B186" i="1"/>
  <c r="D47" i="1"/>
  <c r="C89" i="1"/>
  <c r="E11" i="1"/>
  <c r="B370" i="1"/>
  <c r="B357" i="1"/>
  <c r="B345" i="1"/>
  <c r="B333" i="1"/>
  <c r="B317" i="1"/>
  <c r="B303" i="1"/>
  <c r="B286" i="1"/>
  <c r="B271" i="1"/>
  <c r="B253" i="1"/>
  <c r="B239" i="1"/>
  <c r="B222" i="1"/>
  <c r="B202" i="1"/>
  <c r="B184" i="1"/>
  <c r="B159" i="1"/>
  <c r="B129" i="1"/>
  <c r="B79" i="1"/>
  <c r="G31" i="1"/>
  <c r="B221" i="1"/>
  <c r="B207" i="1"/>
  <c r="B192" i="1"/>
  <c r="B176" i="1"/>
  <c r="B161" i="1"/>
  <c r="B143" i="1"/>
  <c r="B128" i="1"/>
  <c r="B112" i="1"/>
  <c r="B94" i="1"/>
  <c r="B77" i="1"/>
  <c r="B60" i="1"/>
  <c r="B39" i="1"/>
  <c r="B21" i="1"/>
  <c r="F20" i="1"/>
  <c r="D25" i="1"/>
  <c r="C32" i="1"/>
  <c r="C39" i="1"/>
  <c r="G49" i="1"/>
  <c r="C60" i="1"/>
  <c r="C75" i="1"/>
  <c r="C93" i="1"/>
  <c r="C112" i="1"/>
  <c r="B93" i="1"/>
  <c r="B74" i="1"/>
  <c r="B58" i="1"/>
  <c r="B38" i="1"/>
  <c r="B20" i="1"/>
  <c r="C21" i="1"/>
  <c r="E25" i="1"/>
  <c r="D32" i="1"/>
  <c r="D40" i="1"/>
  <c r="G50" i="1"/>
  <c r="E60" i="1"/>
  <c r="G75" i="1"/>
  <c r="G94" i="1"/>
  <c r="E116" i="1"/>
  <c r="B125" i="1"/>
  <c r="B106" i="1"/>
  <c r="B92" i="1"/>
  <c r="B73" i="1"/>
  <c r="B52" i="1"/>
  <c r="B34" i="1"/>
  <c r="D18" i="1"/>
  <c r="G21" i="1"/>
  <c r="F25" i="1"/>
  <c r="D33" i="1"/>
  <c r="G42" i="1"/>
  <c r="C51" i="1"/>
  <c r="D64" i="1"/>
  <c r="C81" i="1"/>
  <c r="H94" i="1"/>
  <c r="G122" i="1"/>
  <c r="B32" i="1"/>
  <c r="F18" i="1"/>
  <c r="E22" i="1"/>
  <c r="H26" i="1"/>
  <c r="D34" i="1"/>
  <c r="H42" i="1"/>
  <c r="D51" i="1"/>
  <c r="E64" i="1"/>
  <c r="G81" i="1"/>
  <c r="C95" i="1"/>
  <c r="C123" i="1"/>
  <c r="B369" i="1"/>
  <c r="B358" i="1"/>
  <c r="B348" i="1"/>
  <c r="B337" i="1"/>
  <c r="B325" i="1"/>
  <c r="B312" i="1"/>
  <c r="B296" i="1"/>
  <c r="B284" i="1"/>
  <c r="B270" i="1"/>
  <c r="B255" i="1"/>
  <c r="B241" i="1"/>
  <c r="B229" i="1"/>
  <c r="B213" i="1"/>
  <c r="B200" i="1"/>
  <c r="B185" i="1"/>
  <c r="B167" i="1"/>
  <c r="B152" i="1"/>
  <c r="B137" i="1"/>
  <c r="B119" i="1"/>
  <c r="B103" i="1"/>
  <c r="B87" i="1"/>
  <c r="B66" i="1"/>
  <c r="B49" i="1"/>
  <c r="B31" i="1"/>
  <c r="F19" i="1"/>
  <c r="G22" i="1"/>
  <c r="C28" i="1"/>
  <c r="H35" i="1"/>
  <c r="G43" i="1"/>
  <c r="F54" i="1"/>
  <c r="F69" i="1"/>
  <c r="G83" i="1"/>
  <c r="F101" i="1"/>
  <c r="F137" i="1"/>
  <c r="B136" i="1"/>
  <c r="B118" i="1"/>
  <c r="B102" i="1"/>
  <c r="B85" i="1"/>
  <c r="B64" i="1"/>
  <c r="B48" i="1"/>
  <c r="B30" i="1"/>
  <c r="G19" i="1"/>
  <c r="C23" i="1"/>
  <c r="D28" i="1"/>
  <c r="H36" i="1"/>
  <c r="D44" i="1"/>
  <c r="H54" i="1"/>
  <c r="G69" i="1"/>
  <c r="H83" i="1"/>
  <c r="G101" i="1"/>
  <c r="E145" i="1"/>
  <c r="B165" i="1"/>
  <c r="B149" i="1"/>
  <c r="B130" i="1"/>
  <c r="B116" i="1"/>
  <c r="B101" i="1"/>
  <c r="B80" i="1"/>
  <c r="B62" i="1"/>
  <c r="B46" i="1"/>
  <c r="B24" i="1"/>
  <c r="C20" i="1"/>
  <c r="D23" i="1"/>
  <c r="F30" i="1"/>
  <c r="F37" i="1"/>
  <c r="D46" i="1"/>
  <c r="C59" i="1"/>
  <c r="D70" i="1"/>
  <c r="F87" i="1"/>
  <c r="D111" i="1"/>
  <c r="H187" i="1"/>
  <c r="E137" i="1"/>
  <c r="E129" i="1"/>
  <c r="F103" i="1"/>
  <c r="F89" i="1"/>
  <c r="E77" i="1"/>
  <c r="E66" i="1"/>
  <c r="G55" i="1"/>
  <c r="G47" i="1"/>
  <c r="H41" i="1"/>
  <c r="G35" i="1"/>
  <c r="C29" i="1"/>
  <c r="F24" i="1"/>
  <c r="F21" i="1"/>
  <c r="D19" i="1"/>
  <c r="B28" i="1"/>
  <c r="B40" i="1"/>
  <c r="B53" i="1"/>
  <c r="B69" i="1"/>
  <c r="B82" i="1"/>
  <c r="B95" i="1"/>
  <c r="B109" i="1"/>
  <c r="B120" i="1"/>
  <c r="B132" i="1"/>
  <c r="B145" i="1"/>
  <c r="B157" i="1"/>
  <c r="B168" i="1"/>
  <c r="B182" i="1"/>
  <c r="B193" i="1"/>
  <c r="B204" i="1"/>
  <c r="B214" i="1"/>
  <c r="B224" i="1"/>
  <c r="B234" i="1"/>
  <c r="B246" i="1"/>
  <c r="B256" i="1"/>
  <c r="B266" i="1"/>
  <c r="B277" i="1"/>
  <c r="B287" i="1"/>
  <c r="B297" i="1"/>
  <c r="B308" i="1"/>
  <c r="B319" i="1"/>
  <c r="B329" i="1"/>
  <c r="B338" i="1"/>
  <c r="B347" i="1"/>
  <c r="B356" i="1"/>
  <c r="B365" i="1"/>
  <c r="B374" i="1"/>
  <c r="E125" i="1"/>
  <c r="E102" i="1"/>
  <c r="D89" i="1"/>
  <c r="D77" i="1"/>
  <c r="C65" i="1"/>
  <c r="D55" i="1"/>
  <c r="F47" i="1"/>
  <c r="E40" i="1"/>
  <c r="D35" i="1"/>
  <c r="F28" i="1"/>
  <c r="C24" i="1"/>
  <c r="D21" i="1"/>
  <c r="H18" i="1"/>
  <c r="B29" i="1"/>
  <c r="B41" i="1"/>
  <c r="B56" i="1"/>
  <c r="B70" i="1"/>
  <c r="B84" i="1"/>
  <c r="B97" i="1"/>
  <c r="B110" i="1"/>
  <c r="B121" i="1"/>
  <c r="B134" i="1"/>
  <c r="B146" i="1"/>
  <c r="B158" i="1"/>
  <c r="B170" i="1"/>
  <c r="B183" i="1"/>
  <c r="B194" i="1"/>
  <c r="B205" i="1"/>
  <c r="B215" i="1"/>
  <c r="B225" i="1"/>
  <c r="B237" i="1"/>
  <c r="B247" i="1"/>
  <c r="B257" i="1"/>
  <c r="B268" i="1"/>
  <c r="B278" i="1"/>
  <c r="B288" i="1"/>
  <c r="B298" i="1"/>
  <c r="B310" i="1"/>
  <c r="B320" i="1"/>
  <c r="B330" i="1"/>
  <c r="G149" i="1"/>
  <c r="H21" i="1"/>
  <c r="G23" i="1"/>
  <c r="F26" i="1"/>
  <c r="G29" i="1"/>
  <c r="F33" i="1"/>
  <c r="D37" i="1"/>
  <c r="F40" i="1"/>
  <c r="E44" i="1"/>
  <c r="C48" i="1"/>
  <c r="F51" i="1"/>
  <c r="C57" i="1"/>
  <c r="G61" i="1"/>
  <c r="F66" i="1"/>
  <c r="C72" i="1"/>
  <c r="F78" i="1"/>
  <c r="C84" i="1"/>
  <c r="G89" i="1"/>
  <c r="D98" i="1"/>
  <c r="F105" i="1"/>
  <c r="F116" i="1"/>
  <c r="G129" i="1"/>
  <c r="H377" i="1"/>
  <c r="B375" i="1"/>
  <c r="B367" i="1"/>
  <c r="B359" i="1"/>
  <c r="B351" i="1"/>
  <c r="B343" i="1"/>
  <c r="B335" i="1"/>
  <c r="B327" i="1"/>
  <c r="B318" i="1"/>
  <c r="B309" i="1"/>
  <c r="B300" i="1"/>
  <c r="B290" i="1"/>
  <c r="B281" i="1"/>
  <c r="B272" i="1"/>
  <c r="B263" i="1"/>
  <c r="B254" i="1"/>
  <c r="B245" i="1"/>
  <c r="B236" i="1"/>
  <c r="B226" i="1"/>
  <c r="B217" i="1"/>
  <c r="B208" i="1"/>
  <c r="B199" i="1"/>
  <c r="B190" i="1"/>
  <c r="B181" i="1"/>
  <c r="B172" i="1"/>
  <c r="B162" i="1"/>
  <c r="B153" i="1"/>
  <c r="B144" i="1"/>
  <c r="B135" i="1"/>
  <c r="B126" i="1"/>
  <c r="B117" i="1"/>
  <c r="B108" i="1"/>
  <c r="B98" i="1"/>
  <c r="B88" i="1"/>
  <c r="B78" i="1"/>
  <c r="B68" i="1"/>
  <c r="B57" i="1"/>
  <c r="B47" i="1"/>
  <c r="B37" i="1"/>
  <c r="B25" i="1"/>
  <c r="G18" i="1"/>
  <c r="E20" i="1"/>
  <c r="D22" i="1"/>
  <c r="H23" i="1"/>
  <c r="G26" i="1"/>
  <c r="D30" i="1"/>
  <c r="G33" i="1"/>
  <c r="E37" i="1"/>
  <c r="D41" i="1"/>
  <c r="F44" i="1"/>
  <c r="C49" i="1"/>
  <c r="H52" i="1"/>
  <c r="D57" i="1"/>
  <c r="E62" i="1"/>
  <c r="C67" i="1"/>
  <c r="C73" i="1"/>
  <c r="G78" i="1"/>
  <c r="G85" i="1"/>
  <c r="F91" i="1"/>
  <c r="E98" i="1"/>
  <c r="H105" i="1"/>
  <c r="F117" i="1"/>
  <c r="H129" i="1"/>
  <c r="G158" i="1"/>
  <c r="G45" i="1"/>
  <c r="D49" i="1"/>
  <c r="C53" i="1"/>
  <c r="F57" i="1"/>
  <c r="F62" i="1"/>
  <c r="G67" i="1"/>
  <c r="G74" i="1"/>
  <c r="D80" i="1"/>
  <c r="D86" i="1"/>
  <c r="E92" i="1"/>
  <c r="F98" i="1"/>
  <c r="C106" i="1"/>
  <c r="E119" i="1"/>
  <c r="E132" i="1"/>
  <c r="C160" i="1"/>
  <c r="B188" i="1"/>
  <c r="B178" i="1"/>
  <c r="B169" i="1"/>
  <c r="B160" i="1"/>
  <c r="B151" i="1"/>
  <c r="B142" i="1"/>
  <c r="B133" i="1"/>
  <c r="B124" i="1"/>
  <c r="B114" i="1"/>
  <c r="B105" i="1"/>
  <c r="B96" i="1"/>
  <c r="B86" i="1"/>
  <c r="B76" i="1"/>
  <c r="B65" i="1"/>
  <c r="B55" i="1"/>
  <c r="B44" i="1"/>
  <c r="B33" i="1"/>
  <c r="B23" i="1"/>
  <c r="C19" i="1"/>
  <c r="H20" i="1"/>
  <c r="F22" i="1"/>
  <c r="D24" i="1"/>
  <c r="D27" i="1"/>
  <c r="G30" i="1"/>
  <c r="C35" i="1"/>
  <c r="G38" i="1"/>
  <c r="D42" i="1"/>
  <c r="H45" i="1"/>
  <c r="F49" i="1"/>
  <c r="E53" i="1"/>
  <c r="G57" i="1"/>
  <c r="C64" i="1"/>
  <c r="E68" i="1"/>
  <c r="H74" i="1"/>
  <c r="H80" i="1"/>
  <c r="E86" i="1"/>
  <c r="H92" i="1"/>
  <c r="H99" i="1"/>
  <c r="C108" i="1"/>
  <c r="C122" i="1"/>
  <c r="D136" i="1"/>
  <c r="C168" i="1"/>
  <c r="E169" i="1"/>
  <c r="G218" i="1"/>
  <c r="F222" i="1"/>
  <c r="G25" i="1"/>
  <c r="E28" i="1"/>
  <c r="F31" i="1"/>
  <c r="H33" i="1"/>
  <c r="C37" i="1"/>
  <c r="D39" i="1"/>
  <c r="E42" i="1"/>
  <c r="E45" i="1"/>
  <c r="H47" i="1"/>
  <c r="H50" i="1"/>
  <c r="G53" i="1"/>
  <c r="E57" i="1"/>
  <c r="E61" i="1"/>
  <c r="H64" i="1"/>
  <c r="E69" i="1"/>
  <c r="D73" i="1"/>
  <c r="E78" i="1"/>
  <c r="G82" i="1"/>
  <c r="C87" i="1"/>
  <c r="G91" i="1"/>
  <c r="D96" i="1"/>
  <c r="D102" i="1"/>
  <c r="C111" i="1"/>
  <c r="G117" i="1"/>
  <c r="F129" i="1"/>
  <c r="E140" i="1"/>
  <c r="G162" i="1"/>
  <c r="G145" i="1"/>
  <c r="F186" i="1"/>
  <c r="C25" i="1"/>
  <c r="C27" i="1"/>
  <c r="H29" i="1"/>
  <c r="E32" i="1"/>
  <c r="F35" i="1"/>
  <c r="F38" i="1"/>
  <c r="H40" i="1"/>
  <c r="H43" i="1"/>
  <c r="E46" i="1"/>
  <c r="E49" i="1"/>
  <c r="F52" i="1"/>
  <c r="F55" i="1"/>
  <c r="F59" i="1"/>
  <c r="G62" i="1"/>
  <c r="G66" i="1"/>
  <c r="G71" i="1"/>
  <c r="F75" i="1"/>
  <c r="E80" i="1"/>
  <c r="D84" i="1"/>
  <c r="E89" i="1"/>
  <c r="F94" i="1"/>
  <c r="G98" i="1"/>
  <c r="G105" i="1"/>
  <c r="G113" i="1"/>
  <c r="H122" i="1"/>
  <c r="C136" i="1"/>
  <c r="G146" i="1"/>
  <c r="F292" i="1"/>
  <c r="C179" i="1"/>
  <c r="E153" i="1"/>
  <c r="G141" i="1"/>
  <c r="F133" i="1"/>
  <c r="H126" i="1"/>
  <c r="E120" i="1"/>
  <c r="G114" i="1"/>
  <c r="E109" i="1"/>
  <c r="D104" i="1"/>
  <c r="E100" i="1"/>
  <c r="C97" i="1"/>
  <c r="E94" i="1"/>
  <c r="C91" i="1"/>
  <c r="C88" i="1"/>
  <c r="F85" i="1"/>
  <c r="F82" i="1"/>
  <c r="C80" i="1"/>
  <c r="C77" i="1"/>
  <c r="G73" i="1"/>
  <c r="F71" i="1"/>
  <c r="D68" i="1"/>
  <c r="D66" i="1"/>
  <c r="G63" i="1"/>
  <c r="D61" i="1"/>
  <c r="H58" i="1"/>
  <c r="E56" i="1"/>
  <c r="E54" i="1"/>
  <c r="E52" i="1"/>
  <c r="F50" i="1"/>
  <c r="H48" i="1"/>
  <c r="H46" i="1"/>
  <c r="D45" i="1"/>
  <c r="F43" i="1"/>
  <c r="G41" i="1"/>
  <c r="C40" i="1"/>
  <c r="E38" i="1"/>
  <c r="F36" i="1"/>
  <c r="G34" i="1"/>
  <c r="C33" i="1"/>
  <c r="D31" i="1"/>
  <c r="F29" i="1"/>
  <c r="H27" i="1"/>
  <c r="E26" i="1"/>
  <c r="H24" i="1"/>
  <c r="G178" i="1"/>
  <c r="E152" i="1"/>
  <c r="F141" i="1"/>
  <c r="E133" i="1"/>
  <c r="G126" i="1"/>
  <c r="D120" i="1"/>
  <c r="C114" i="1"/>
  <c r="G108" i="1"/>
  <c r="C104" i="1"/>
  <c r="D100" i="1"/>
  <c r="H96" i="1"/>
  <c r="E93" i="1"/>
  <c r="H90" i="1"/>
  <c r="H87" i="1"/>
  <c r="E85" i="1"/>
  <c r="E82" i="1"/>
  <c r="C79" i="1"/>
  <c r="H76" i="1"/>
  <c r="F73" i="1"/>
  <c r="C71" i="1"/>
  <c r="C68" i="1"/>
  <c r="G65" i="1"/>
  <c r="C63" i="1"/>
  <c r="C61" i="1"/>
  <c r="G58" i="1"/>
  <c r="C56" i="1"/>
  <c r="D54" i="1"/>
  <c r="D52" i="1"/>
  <c r="E50" i="1"/>
  <c r="E48" i="1"/>
  <c r="G46" i="1"/>
  <c r="C45" i="1"/>
  <c r="D43" i="1"/>
  <c r="F41" i="1"/>
  <c r="H39" i="1"/>
  <c r="D38" i="1"/>
  <c r="D36" i="1"/>
  <c r="F34" i="1"/>
  <c r="H32" i="1"/>
  <c r="C31" i="1"/>
  <c r="E29" i="1"/>
  <c r="G27" i="1"/>
  <c r="D26" i="1"/>
  <c r="G169" i="1"/>
  <c r="C152" i="1"/>
  <c r="E141" i="1"/>
  <c r="F132" i="1"/>
  <c r="F125" i="1"/>
  <c r="C120" i="1"/>
  <c r="H113" i="1"/>
  <c r="D108" i="1"/>
  <c r="H103" i="1"/>
  <c r="C100" i="1"/>
  <c r="E96" i="1"/>
  <c r="D93" i="1"/>
  <c r="G90" i="1"/>
  <c r="G87" i="1"/>
  <c r="E84" i="1"/>
  <c r="D82" i="1"/>
  <c r="H78" i="1"/>
  <c r="E76" i="1"/>
  <c r="E73" i="1"/>
  <c r="E70" i="1"/>
  <c r="H67" i="1"/>
  <c r="E65" i="1"/>
  <c r="H62" i="1"/>
  <c r="H60" i="1"/>
  <c r="E58" i="1"/>
  <c r="H55" i="1"/>
  <c r="H53" i="1"/>
  <c r="H51" i="1"/>
  <c r="H49" i="1"/>
  <c r="D48" i="1"/>
  <c r="F46" i="1"/>
  <c r="H44" i="1"/>
  <c r="C43" i="1"/>
  <c r="E41" i="1"/>
  <c r="G39" i="1"/>
  <c r="G37" i="1"/>
  <c r="C36" i="1"/>
  <c r="E34" i="1"/>
  <c r="F32" i="1"/>
  <c r="H30" i="1"/>
  <c r="D29" i="1"/>
  <c r="F27" i="1"/>
  <c r="H25" i="1"/>
  <c r="E24" i="1"/>
  <c r="H22" i="1"/>
  <c r="E21" i="1"/>
  <c r="H19" i="1"/>
  <c r="E18" i="1"/>
  <c r="B26" i="1"/>
  <c r="B36" i="1"/>
  <c r="B45" i="1"/>
  <c r="B54" i="1"/>
  <c r="B63" i="1"/>
  <c r="B72" i="1"/>
  <c r="B81" i="1"/>
  <c r="B90" i="1"/>
  <c r="B99" i="1"/>
  <c r="B107" i="1"/>
  <c r="B115" i="1"/>
  <c r="B123" i="1"/>
  <c r="B131" i="1"/>
  <c r="B139" i="1"/>
  <c r="B147" i="1"/>
  <c r="B155" i="1"/>
  <c r="B163" i="1"/>
  <c r="B171" i="1"/>
  <c r="B179" i="1"/>
  <c r="B187" i="1"/>
  <c r="B195" i="1"/>
  <c r="B203" i="1"/>
  <c r="B211" i="1"/>
  <c r="B219" i="1"/>
  <c r="B227" i="1"/>
  <c r="B235" i="1"/>
  <c r="B243" i="1"/>
  <c r="B251" i="1"/>
  <c r="B259" i="1"/>
  <c r="B267" i="1"/>
  <c r="B275" i="1"/>
  <c r="B283" i="1"/>
  <c r="B291" i="1"/>
  <c r="B299" i="1"/>
  <c r="B307" i="1"/>
  <c r="B315" i="1"/>
  <c r="B323" i="1"/>
  <c r="B91" i="1"/>
  <c r="B83" i="1"/>
  <c r="B75" i="1"/>
  <c r="B67" i="1"/>
  <c r="B59" i="1"/>
  <c r="B51" i="1"/>
  <c r="B43" i="1"/>
  <c r="B35" i="1"/>
  <c r="B27" i="1"/>
  <c r="B19" i="1"/>
  <c r="E19" i="1"/>
  <c r="G20" i="1"/>
  <c r="C22" i="1"/>
  <c r="E23" i="1"/>
  <c r="G24" i="1"/>
  <c r="C26" i="1"/>
  <c r="E27" i="1"/>
  <c r="H28" i="1"/>
  <c r="E30" i="1"/>
  <c r="H31" i="1"/>
  <c r="E33" i="1"/>
  <c r="H34" i="1"/>
  <c r="E36" i="1"/>
  <c r="H37" i="1"/>
  <c r="F39" i="1"/>
  <c r="C41" i="1"/>
  <c r="F42" i="1"/>
  <c r="C44" i="1"/>
  <c r="F45" i="1"/>
  <c r="C47" i="1"/>
  <c r="F48" i="1"/>
  <c r="D50" i="1"/>
  <c r="G51" i="1"/>
  <c r="D53" i="1"/>
  <c r="G54" i="1"/>
  <c r="D56" i="1"/>
  <c r="D58" i="1"/>
  <c r="H59" i="1"/>
  <c r="F61" i="1"/>
  <c r="F63" i="1"/>
  <c r="D65" i="1"/>
  <c r="H66" i="1"/>
  <c r="H68" i="1"/>
  <c r="F70" i="1"/>
  <c r="D72" i="1"/>
  <c r="D74" i="1"/>
  <c r="H75" i="1"/>
  <c r="F77" i="1"/>
  <c r="F79" i="1"/>
  <c r="D81" i="1"/>
  <c r="H82" i="1"/>
  <c r="H84" i="1"/>
  <c r="F86" i="1"/>
  <c r="D88" i="1"/>
  <c r="D90" i="1"/>
  <c r="H91" i="1"/>
  <c r="F93" i="1"/>
  <c r="F95" i="1"/>
  <c r="D97" i="1"/>
  <c r="H98" i="1"/>
  <c r="H100" i="1"/>
  <c r="F102" i="1"/>
  <c r="E104" i="1"/>
  <c r="H106" i="1"/>
  <c r="F109" i="1"/>
  <c r="D112" i="1"/>
  <c r="D115" i="1"/>
  <c r="H117" i="1"/>
  <c r="F120" i="1"/>
  <c r="C124" i="1"/>
  <c r="C127" i="1"/>
  <c r="G130" i="1"/>
  <c r="G134" i="1"/>
  <c r="G137" i="1"/>
  <c r="G142" i="1"/>
  <c r="D148" i="1"/>
  <c r="G153" i="1"/>
  <c r="C163" i="1"/>
  <c r="G170" i="1"/>
  <c r="C180" i="1"/>
  <c r="G192" i="1"/>
  <c r="E225" i="1"/>
  <c r="C69" i="1"/>
  <c r="G70" i="1"/>
  <c r="E72" i="1"/>
  <c r="E74" i="1"/>
  <c r="C76" i="1"/>
  <c r="G77" i="1"/>
  <c r="G79" i="1"/>
  <c r="E81" i="1"/>
  <c r="C83" i="1"/>
  <c r="C85" i="1"/>
  <c r="G86" i="1"/>
  <c r="E88" i="1"/>
  <c r="E90" i="1"/>
  <c r="C92" i="1"/>
  <c r="G93" i="1"/>
  <c r="G95" i="1"/>
  <c r="E97" i="1"/>
  <c r="C99" i="1"/>
  <c r="C101" i="1"/>
  <c r="G102" i="1"/>
  <c r="F104" i="1"/>
  <c r="C107" i="1"/>
  <c r="G109" i="1"/>
  <c r="E112" i="1"/>
  <c r="E115" i="1"/>
  <c r="C118" i="1"/>
  <c r="G120" i="1"/>
  <c r="D124" i="1"/>
  <c r="D127" i="1"/>
  <c r="H130" i="1"/>
  <c r="H134" i="1"/>
  <c r="G138" i="1"/>
  <c r="H142" i="1"/>
  <c r="E148" i="1"/>
  <c r="G154" i="1"/>
  <c r="C164" i="1"/>
  <c r="E173" i="1"/>
  <c r="E180" i="1"/>
  <c r="H194" i="1"/>
  <c r="D229" i="1"/>
  <c r="C52" i="1"/>
  <c r="F53" i="1"/>
  <c r="C55" i="1"/>
  <c r="H56" i="1"/>
  <c r="F58" i="1"/>
  <c r="D60" i="1"/>
  <c r="D62" i="1"/>
  <c r="H63" i="1"/>
  <c r="F65" i="1"/>
  <c r="F67" i="1"/>
  <c r="D69" i="1"/>
  <c r="H70" i="1"/>
  <c r="H72" i="1"/>
  <c r="F74" i="1"/>
  <c r="D76" i="1"/>
  <c r="D78" i="1"/>
  <c r="H79" i="1"/>
  <c r="F81" i="1"/>
  <c r="F83" i="1"/>
  <c r="D85" i="1"/>
  <c r="H86" i="1"/>
  <c r="H88" i="1"/>
  <c r="F90" i="1"/>
  <c r="D92" i="1"/>
  <c r="D94" i="1"/>
  <c r="H95" i="1"/>
  <c r="F97" i="1"/>
  <c r="F99" i="1"/>
  <c r="D101" i="1"/>
  <c r="H102" i="1"/>
  <c r="D105" i="1"/>
  <c r="D107" i="1"/>
  <c r="H109" i="1"/>
  <c r="E113" i="1"/>
  <c r="C116" i="1"/>
  <c r="G118" i="1"/>
  <c r="G121" i="1"/>
  <c r="E124" i="1"/>
  <c r="C128" i="1"/>
  <c r="C132" i="1"/>
  <c r="C135" i="1"/>
  <c r="H138" i="1"/>
  <c r="D144" i="1"/>
  <c r="E149" i="1"/>
  <c r="E157" i="1"/>
  <c r="E164" i="1"/>
  <c r="G173" i="1"/>
  <c r="E181" i="1"/>
  <c r="F197" i="1"/>
  <c r="C249" i="1"/>
  <c r="C96" i="1"/>
  <c r="G97" i="1"/>
  <c r="G99" i="1"/>
  <c r="E101" i="1"/>
  <c r="C103" i="1"/>
  <c r="E105" i="1"/>
  <c r="E107" i="1"/>
  <c r="C110" i="1"/>
  <c r="F113" i="1"/>
  <c r="D116" i="1"/>
  <c r="H118" i="1"/>
  <c r="H121" i="1"/>
  <c r="F124" i="1"/>
  <c r="D128" i="1"/>
  <c r="D132" i="1"/>
  <c r="D135" i="1"/>
  <c r="C139" i="1"/>
  <c r="E144" i="1"/>
  <c r="F149" i="1"/>
  <c r="G157" i="1"/>
  <c r="E165" i="1"/>
  <c r="G174" i="1"/>
  <c r="D184" i="1"/>
  <c r="C201" i="1"/>
  <c r="C259" i="1"/>
  <c r="C175" i="1"/>
  <c r="F184" i="1"/>
  <c r="G203" i="1"/>
  <c r="E274" i="1"/>
  <c r="C159" i="1"/>
  <c r="E168" i="1"/>
  <c r="C176" i="1"/>
  <c r="H185" i="1"/>
  <c r="H215" i="1"/>
  <c r="E375" i="1"/>
  <c r="D240" i="1"/>
  <c r="C212" i="1"/>
  <c r="D190" i="1"/>
  <c r="C183" i="1"/>
  <c r="G177" i="1"/>
  <c r="E172" i="1"/>
  <c r="C167" i="1"/>
  <c r="G161" i="1"/>
  <c r="E156" i="1"/>
  <c r="C151" i="1"/>
  <c r="C148" i="1"/>
  <c r="H235" i="1"/>
  <c r="E209" i="1"/>
  <c r="H189" i="1"/>
  <c r="G182" i="1"/>
  <c r="E177" i="1"/>
  <c r="C172" i="1"/>
  <c r="G166" i="1"/>
  <c r="E161" i="1"/>
  <c r="C156" i="1"/>
  <c r="H150" i="1"/>
  <c r="C147" i="1"/>
  <c r="C144" i="1"/>
  <c r="D140" i="1"/>
  <c r="F136" i="1"/>
  <c r="H133" i="1"/>
  <c r="D131" i="1"/>
  <c r="F128" i="1"/>
  <c r="H125" i="1"/>
  <c r="E123" i="1"/>
  <c r="F121" i="1"/>
  <c r="D119" i="1"/>
  <c r="E117" i="1"/>
  <c r="C115" i="1"/>
  <c r="G112" i="1"/>
  <c r="H110" i="1"/>
  <c r="F108" i="1"/>
  <c r="G106" i="1"/>
  <c r="H104" i="1"/>
  <c r="E103" i="1"/>
  <c r="C102" i="1"/>
  <c r="G100" i="1"/>
  <c r="E99" i="1"/>
  <c r="C98" i="1"/>
  <c r="G96" i="1"/>
  <c r="E95" i="1"/>
  <c r="C94" i="1"/>
  <c r="G92" i="1"/>
  <c r="E91" i="1"/>
  <c r="C90" i="1"/>
  <c r="G88" i="1"/>
  <c r="E87" i="1"/>
  <c r="C86" i="1"/>
  <c r="G84" i="1"/>
  <c r="E83" i="1"/>
  <c r="C82" i="1"/>
  <c r="G80" i="1"/>
  <c r="E79" i="1"/>
  <c r="C78" i="1"/>
  <c r="G76" i="1"/>
  <c r="E75" i="1"/>
  <c r="C74" i="1"/>
  <c r="G72" i="1"/>
  <c r="E71" i="1"/>
  <c r="C70" i="1"/>
  <c r="G68" i="1"/>
  <c r="E67" i="1"/>
  <c r="C66" i="1"/>
  <c r="G64" i="1"/>
  <c r="E63" i="1"/>
  <c r="C62" i="1"/>
  <c r="G60" i="1"/>
  <c r="E59" i="1"/>
  <c r="C58" i="1"/>
  <c r="G56" i="1"/>
  <c r="E55" i="1"/>
  <c r="C54" i="1"/>
  <c r="G52" i="1"/>
  <c r="E51" i="1"/>
  <c r="C50" i="1"/>
  <c r="G48" i="1"/>
  <c r="E47" i="1"/>
  <c r="C46" i="1"/>
  <c r="G44" i="1"/>
  <c r="E43" i="1"/>
  <c r="C42" i="1"/>
  <c r="G40" i="1"/>
  <c r="E39" i="1"/>
  <c r="C38" i="1"/>
  <c r="G36" i="1"/>
  <c r="E35" i="1"/>
  <c r="C34" i="1"/>
  <c r="G32" i="1"/>
  <c r="E31" i="1"/>
  <c r="C30" i="1"/>
  <c r="G28" i="1"/>
  <c r="C233" i="1"/>
  <c r="E206" i="1"/>
  <c r="D188" i="1"/>
  <c r="G181" i="1"/>
  <c r="E176" i="1"/>
  <c r="C171" i="1"/>
  <c r="G165" i="1"/>
  <c r="E160" i="1"/>
  <c r="C155" i="1"/>
  <c r="G150" i="1"/>
  <c r="H146" i="1"/>
  <c r="C143" i="1"/>
  <c r="C140" i="1"/>
  <c r="E136" i="1"/>
  <c r="G133" i="1"/>
  <c r="C131" i="1"/>
  <c r="E128" i="1"/>
  <c r="G125" i="1"/>
  <c r="D123" i="1"/>
  <c r="E121" i="1"/>
  <c r="C119" i="1"/>
  <c r="G116" i="1"/>
  <c r="H114" i="1"/>
  <c r="F112" i="1"/>
  <c r="G110" i="1"/>
  <c r="E108" i="1"/>
  <c r="D106" i="1"/>
  <c r="G104" i="1"/>
  <c r="D103" i="1"/>
  <c r="H101" i="1"/>
  <c r="F100" i="1"/>
  <c r="D99" i="1"/>
  <c r="H97" i="1"/>
  <c r="F96" i="1"/>
  <c r="D95" i="1"/>
  <c r="H93" i="1"/>
  <c r="F92" i="1"/>
  <c r="D91" i="1"/>
  <c r="H89" i="1"/>
  <c r="F88" i="1"/>
  <c r="D87" i="1"/>
  <c r="H85" i="1"/>
  <c r="F84" i="1"/>
  <c r="D83" i="1"/>
  <c r="H81" i="1"/>
  <c r="F80" i="1"/>
  <c r="D79" i="1"/>
  <c r="H77" i="1"/>
  <c r="F76" i="1"/>
  <c r="D75" i="1"/>
  <c r="H73" i="1"/>
  <c r="F72" i="1"/>
  <c r="D71" i="1"/>
  <c r="H69" i="1"/>
  <c r="F68" i="1"/>
  <c r="D67" i="1"/>
  <c r="H65" i="1"/>
  <c r="F64" i="1"/>
  <c r="D63" i="1"/>
  <c r="H61" i="1"/>
  <c r="F60" i="1"/>
  <c r="D59" i="1"/>
  <c r="H57" i="1"/>
  <c r="F56" i="1"/>
  <c r="H137" i="1"/>
  <c r="D139" i="1"/>
  <c r="F140" i="1"/>
  <c r="H141" i="1"/>
  <c r="D143" i="1"/>
  <c r="F144" i="1"/>
  <c r="H145" i="1"/>
  <c r="D147" i="1"/>
  <c r="F148" i="1"/>
  <c r="H149" i="1"/>
  <c r="D151" i="1"/>
  <c r="F152" i="1"/>
  <c r="H153" i="1"/>
  <c r="D155" i="1"/>
  <c r="F156" i="1"/>
  <c r="H157" i="1"/>
  <c r="D159" i="1"/>
  <c r="F160" i="1"/>
  <c r="H161" i="1"/>
  <c r="D163" i="1"/>
  <c r="F164" i="1"/>
  <c r="H165" i="1"/>
  <c r="D167" i="1"/>
  <c r="F168" i="1"/>
  <c r="H169" i="1"/>
  <c r="D171" i="1"/>
  <c r="F172" i="1"/>
  <c r="H173" i="1"/>
  <c r="D175" i="1"/>
  <c r="F176" i="1"/>
  <c r="H177" i="1"/>
  <c r="D179" i="1"/>
  <c r="F180" i="1"/>
  <c r="H181" i="1"/>
  <c r="D183" i="1"/>
  <c r="H184" i="1"/>
  <c r="G186" i="1"/>
  <c r="F188" i="1"/>
  <c r="F190" i="1"/>
  <c r="H192" i="1"/>
  <c r="F195" i="1"/>
  <c r="E198" i="1"/>
  <c r="D201" i="1"/>
  <c r="H203" i="1"/>
  <c r="G206" i="1"/>
  <c r="F209" i="1"/>
  <c r="D212" i="1"/>
  <c r="C216" i="1"/>
  <c r="H218" i="1"/>
  <c r="G222" i="1"/>
  <c r="F226" i="1"/>
  <c r="E229" i="1"/>
  <c r="D233" i="1"/>
  <c r="C236" i="1"/>
  <c r="D242" i="1"/>
  <c r="G250" i="1"/>
  <c r="C261" i="1"/>
  <c r="C277" i="1"/>
  <c r="D296" i="1"/>
  <c r="G124" i="1"/>
  <c r="C126" i="1"/>
  <c r="E127" i="1"/>
  <c r="G128" i="1"/>
  <c r="C130" i="1"/>
  <c r="E131" i="1"/>
  <c r="G132" i="1"/>
  <c r="C134" i="1"/>
  <c r="E135" i="1"/>
  <c r="G136" i="1"/>
  <c r="C138" i="1"/>
  <c r="E139" i="1"/>
  <c r="G140" i="1"/>
  <c r="C142" i="1"/>
  <c r="E143" i="1"/>
  <c r="G144" i="1"/>
  <c r="C146" i="1"/>
  <c r="E147" i="1"/>
  <c r="G148" i="1"/>
  <c r="C150" i="1"/>
  <c r="E151" i="1"/>
  <c r="G152" i="1"/>
  <c r="C154" i="1"/>
  <c r="E155" i="1"/>
  <c r="G156" i="1"/>
  <c r="C158" i="1"/>
  <c r="E159" i="1"/>
  <c r="G160" i="1"/>
  <c r="C162" i="1"/>
  <c r="E163" i="1"/>
  <c r="G164" i="1"/>
  <c r="C166" i="1"/>
  <c r="E167" i="1"/>
  <c r="G168" i="1"/>
  <c r="C170" i="1"/>
  <c r="E171" i="1"/>
  <c r="G172" i="1"/>
  <c r="C174" i="1"/>
  <c r="E175" i="1"/>
  <c r="G176" i="1"/>
  <c r="C178" i="1"/>
  <c r="E179" i="1"/>
  <c r="G180" i="1"/>
  <c r="C182" i="1"/>
  <c r="E183" i="1"/>
  <c r="D185" i="1"/>
  <c r="H186" i="1"/>
  <c r="G188" i="1"/>
  <c r="H190" i="1"/>
  <c r="C193" i="1"/>
  <c r="G195" i="1"/>
  <c r="G198" i="1"/>
  <c r="E201" i="1"/>
  <c r="C204" i="1"/>
  <c r="F207" i="1"/>
  <c r="D210" i="1"/>
  <c r="H212" i="1"/>
  <c r="D216" i="1"/>
  <c r="C220" i="1"/>
  <c r="H222" i="1"/>
  <c r="G226" i="1"/>
  <c r="F229" i="1"/>
  <c r="E233" i="1"/>
  <c r="D237" i="1"/>
  <c r="F242" i="1"/>
  <c r="C251" i="1"/>
  <c r="E262" i="1"/>
  <c r="F278" i="1"/>
  <c r="C298" i="1"/>
  <c r="F107" i="1"/>
  <c r="H108" i="1"/>
  <c r="D110" i="1"/>
  <c r="F111" i="1"/>
  <c r="H112" i="1"/>
  <c r="D114" i="1"/>
  <c r="F115" i="1"/>
  <c r="H116" i="1"/>
  <c r="D118" i="1"/>
  <c r="F119" i="1"/>
  <c r="H120" i="1"/>
  <c r="D122" i="1"/>
  <c r="F123" i="1"/>
  <c r="H124" i="1"/>
  <c r="D126" i="1"/>
  <c r="F127" i="1"/>
  <c r="H128" i="1"/>
  <c r="D130" i="1"/>
  <c r="F131" i="1"/>
  <c r="H132" i="1"/>
  <c r="D134" i="1"/>
  <c r="F135" i="1"/>
  <c r="H136" i="1"/>
  <c r="D138" i="1"/>
  <c r="F139" i="1"/>
  <c r="H140" i="1"/>
  <c r="D142" i="1"/>
  <c r="F143" i="1"/>
  <c r="H144" i="1"/>
  <c r="D146" i="1"/>
  <c r="F147" i="1"/>
  <c r="H148" i="1"/>
  <c r="D150" i="1"/>
  <c r="F151" i="1"/>
  <c r="H152" i="1"/>
  <c r="D154" i="1"/>
  <c r="F155" i="1"/>
  <c r="H156" i="1"/>
  <c r="D158" i="1"/>
  <c r="F159" i="1"/>
  <c r="H160" i="1"/>
  <c r="D162" i="1"/>
  <c r="F163" i="1"/>
  <c r="H164" i="1"/>
  <c r="D166" i="1"/>
  <c r="F167" i="1"/>
  <c r="H168" i="1"/>
  <c r="D170" i="1"/>
  <c r="F171" i="1"/>
  <c r="H172" i="1"/>
  <c r="D174" i="1"/>
  <c r="F175" i="1"/>
  <c r="H176" i="1"/>
  <c r="D178" i="1"/>
  <c r="F179" i="1"/>
  <c r="H180" i="1"/>
  <c r="D182" i="1"/>
  <c r="F183" i="1"/>
  <c r="E185" i="1"/>
  <c r="C187" i="1"/>
  <c r="C189" i="1"/>
  <c r="D191" i="1"/>
  <c r="D193" i="1"/>
  <c r="C196" i="1"/>
  <c r="H198" i="1"/>
  <c r="F201" i="1"/>
  <c r="H204" i="1"/>
  <c r="G207" i="1"/>
  <c r="E210" i="1"/>
  <c r="F213" i="1"/>
  <c r="H216" i="1"/>
  <c r="D220" i="1"/>
  <c r="F223" i="1"/>
  <c r="H226" i="1"/>
  <c r="G230" i="1"/>
  <c r="F233" i="1"/>
  <c r="E237" i="1"/>
  <c r="C244" i="1"/>
  <c r="E253" i="1"/>
  <c r="H264" i="1"/>
  <c r="C281" i="1"/>
  <c r="G304" i="1"/>
  <c r="G103" i="1"/>
  <c r="C105" i="1"/>
  <c r="E106" i="1"/>
  <c r="G107" i="1"/>
  <c r="C109" i="1"/>
  <c r="E110" i="1"/>
  <c r="G111" i="1"/>
  <c r="C113" i="1"/>
  <c r="E114" i="1"/>
  <c r="G115" i="1"/>
  <c r="C117" i="1"/>
  <c r="E118" i="1"/>
  <c r="G119" i="1"/>
  <c r="C121" i="1"/>
  <c r="E122" i="1"/>
  <c r="G123" i="1"/>
  <c r="C125" i="1"/>
  <c r="E126" i="1"/>
  <c r="G127" i="1"/>
  <c r="C129" i="1"/>
  <c r="E130" i="1"/>
  <c r="G131" i="1"/>
  <c r="C133" i="1"/>
  <c r="E134" i="1"/>
  <c r="G135" i="1"/>
  <c r="C137" i="1"/>
  <c r="E138" i="1"/>
  <c r="G139" i="1"/>
  <c r="C141" i="1"/>
  <c r="E142" i="1"/>
  <c r="G143" i="1"/>
  <c r="C145" i="1"/>
  <c r="E146" i="1"/>
  <c r="G147" i="1"/>
  <c r="C149" i="1"/>
  <c r="E150" i="1"/>
  <c r="G151" i="1"/>
  <c r="C153" i="1"/>
  <c r="E154" i="1"/>
  <c r="G155" i="1"/>
  <c r="C157" i="1"/>
  <c r="E158" i="1"/>
  <c r="G159" i="1"/>
  <c r="C161" i="1"/>
  <c r="E162" i="1"/>
  <c r="G163" i="1"/>
  <c r="C165" i="1"/>
  <c r="E166" i="1"/>
  <c r="G167" i="1"/>
  <c r="C169" i="1"/>
  <c r="E170" i="1"/>
  <c r="G171" i="1"/>
  <c r="C173" i="1"/>
  <c r="E174" i="1"/>
  <c r="G175" i="1"/>
  <c r="C177" i="1"/>
  <c r="E178" i="1"/>
  <c r="G179" i="1"/>
  <c r="C181" i="1"/>
  <c r="E182" i="1"/>
  <c r="H183" i="1"/>
  <c r="F185" i="1"/>
  <c r="D187" i="1"/>
  <c r="E189" i="1"/>
  <c r="E191" i="1"/>
  <c r="E193" i="1"/>
  <c r="H196" i="1"/>
  <c r="F199" i="1"/>
  <c r="D202" i="1"/>
  <c r="D205" i="1"/>
  <c r="H207" i="1"/>
  <c r="F210" i="1"/>
  <c r="D214" i="1"/>
  <c r="C217" i="1"/>
  <c r="H220" i="1"/>
  <c r="D224" i="1"/>
  <c r="F227" i="1"/>
  <c r="H230" i="1"/>
  <c r="D234" i="1"/>
  <c r="F237" i="1"/>
  <c r="H244" i="1"/>
  <c r="G253" i="1"/>
  <c r="E266" i="1"/>
  <c r="H282" i="1"/>
  <c r="F314" i="1"/>
  <c r="F106" i="1"/>
  <c r="H107" i="1"/>
  <c r="D109" i="1"/>
  <c r="F110" i="1"/>
  <c r="H111" i="1"/>
  <c r="D113" i="1"/>
  <c r="F114" i="1"/>
  <c r="H115" i="1"/>
  <c r="D117" i="1"/>
  <c r="F118" i="1"/>
  <c r="H119" i="1"/>
  <c r="D121" i="1"/>
  <c r="F122" i="1"/>
  <c r="H123" i="1"/>
  <c r="D125" i="1"/>
  <c r="F126" i="1"/>
  <c r="H127" i="1"/>
  <c r="D129" i="1"/>
  <c r="F130" i="1"/>
  <c r="H131" i="1"/>
  <c r="D133" i="1"/>
  <c r="F134" i="1"/>
  <c r="H135" i="1"/>
  <c r="D137" i="1"/>
  <c r="F138" i="1"/>
  <c r="H139" i="1"/>
  <c r="D141" i="1"/>
  <c r="F142" i="1"/>
  <c r="H143" i="1"/>
  <c r="D145" i="1"/>
  <c r="F146" i="1"/>
  <c r="H147" i="1"/>
  <c r="D149" i="1"/>
  <c r="F150" i="1"/>
  <c r="H151" i="1"/>
  <c r="D153" i="1"/>
  <c r="F154" i="1"/>
  <c r="H155" i="1"/>
  <c r="D157" i="1"/>
  <c r="F158" i="1"/>
  <c r="H159" i="1"/>
  <c r="D161" i="1"/>
  <c r="F162" i="1"/>
  <c r="H163" i="1"/>
  <c r="D165" i="1"/>
  <c r="F166" i="1"/>
  <c r="H167" i="1"/>
  <c r="D169" i="1"/>
  <c r="F170" i="1"/>
  <c r="H171" i="1"/>
  <c r="D173" i="1"/>
  <c r="F174" i="1"/>
  <c r="H175" i="1"/>
  <c r="D177" i="1"/>
  <c r="F178" i="1"/>
  <c r="H179" i="1"/>
  <c r="D181" i="1"/>
  <c r="F182" i="1"/>
  <c r="C184" i="1"/>
  <c r="G185" i="1"/>
  <c r="F187" i="1"/>
  <c r="F189" i="1"/>
  <c r="F191" i="1"/>
  <c r="D194" i="1"/>
  <c r="C197" i="1"/>
  <c r="G199" i="1"/>
  <c r="F202" i="1"/>
  <c r="E205" i="1"/>
  <c r="C208" i="1"/>
  <c r="H210" i="1"/>
  <c r="E214" i="1"/>
  <c r="D218" i="1"/>
  <c r="C221" i="1"/>
  <c r="H224" i="1"/>
  <c r="G227" i="1"/>
  <c r="F231" i="1"/>
  <c r="H234" i="1"/>
  <c r="E238" i="1"/>
  <c r="E246" i="1"/>
  <c r="F255" i="1"/>
  <c r="H268" i="1"/>
  <c r="H285" i="1"/>
  <c r="F327" i="1"/>
  <c r="G191" i="1"/>
  <c r="F194" i="1"/>
  <c r="D197" i="1"/>
  <c r="H199" i="1"/>
  <c r="H202" i="1"/>
  <c r="F205" i="1"/>
  <c r="D208" i="1"/>
  <c r="G211" i="1"/>
  <c r="F214" i="1"/>
  <c r="E218" i="1"/>
  <c r="D221" i="1"/>
  <c r="C225" i="1"/>
  <c r="H228" i="1"/>
  <c r="G231" i="1"/>
  <c r="F235" i="1"/>
  <c r="G239" i="1"/>
  <c r="G246" i="1"/>
  <c r="G256" i="1"/>
  <c r="E270" i="1"/>
  <c r="G287" i="1"/>
  <c r="H344" i="1"/>
  <c r="D152" i="1"/>
  <c r="F153" i="1"/>
  <c r="H154" i="1"/>
  <c r="D156" i="1"/>
  <c r="F157" i="1"/>
  <c r="H158" i="1"/>
  <c r="D160" i="1"/>
  <c r="F161" i="1"/>
  <c r="H162" i="1"/>
  <c r="D164" i="1"/>
  <c r="F165" i="1"/>
  <c r="H166" i="1"/>
  <c r="D168" i="1"/>
  <c r="F169" i="1"/>
  <c r="H170" i="1"/>
  <c r="D172" i="1"/>
  <c r="F173" i="1"/>
  <c r="H174" i="1"/>
  <c r="D176" i="1"/>
  <c r="F177" i="1"/>
  <c r="H178" i="1"/>
  <c r="D180" i="1"/>
  <c r="F181" i="1"/>
  <c r="H182" i="1"/>
  <c r="E184" i="1"/>
  <c r="D186" i="1"/>
  <c r="C188" i="1"/>
  <c r="C190" i="1"/>
  <c r="C192" i="1"/>
  <c r="G194" i="1"/>
  <c r="E197" i="1"/>
  <c r="D200" i="1"/>
  <c r="F203" i="1"/>
  <c r="D206" i="1"/>
  <c r="C209" i="1"/>
  <c r="H211" i="1"/>
  <c r="G214" i="1"/>
  <c r="F218" i="1"/>
  <c r="E222" i="1"/>
  <c r="D225" i="1"/>
  <c r="C229" i="1"/>
  <c r="H231" i="1"/>
  <c r="G235" i="1"/>
  <c r="H239" i="1"/>
  <c r="D248" i="1"/>
  <c r="G258" i="1"/>
  <c r="H272" i="1"/>
  <c r="H290" i="1"/>
  <c r="F362" i="1"/>
  <c r="G184" i="1"/>
  <c r="C186" i="1"/>
  <c r="E187" i="1"/>
  <c r="H188" i="1"/>
  <c r="E190" i="1"/>
  <c r="H191" i="1"/>
  <c r="F193" i="1"/>
  <c r="H195" i="1"/>
  <c r="D198" i="1"/>
  <c r="C200" i="1"/>
  <c r="E202" i="1"/>
  <c r="D204" i="1"/>
  <c r="F206" i="1"/>
  <c r="H208" i="1"/>
  <c r="G210" i="1"/>
  <c r="C213" i="1"/>
  <c r="H214" i="1"/>
  <c r="D217" i="1"/>
  <c r="F219" i="1"/>
  <c r="E221" i="1"/>
  <c r="G223" i="1"/>
  <c r="F225" i="1"/>
  <c r="H227" i="1"/>
  <c r="D230" i="1"/>
  <c r="C232" i="1"/>
  <c r="E234" i="1"/>
  <c r="D236" i="1"/>
  <c r="F238" i="1"/>
  <c r="H240" i="1"/>
  <c r="G242" i="1"/>
  <c r="C245" i="1"/>
  <c r="H246" i="1"/>
  <c r="D249" i="1"/>
  <c r="H251" i="1"/>
  <c r="C254" i="1"/>
  <c r="H256" i="1"/>
  <c r="E259" i="1"/>
  <c r="G262" i="1"/>
  <c r="F266" i="1"/>
  <c r="F270" i="1"/>
  <c r="H274" i="1"/>
  <c r="H278" i="1"/>
  <c r="D283" i="1"/>
  <c r="H287" i="1"/>
  <c r="C293" i="1"/>
  <c r="F298" i="1"/>
  <c r="D305" i="1"/>
  <c r="E315" i="1"/>
  <c r="D332" i="1"/>
  <c r="H345" i="1"/>
  <c r="D363" i="1"/>
  <c r="D213" i="1"/>
  <c r="F215" i="1"/>
  <c r="E217" i="1"/>
  <c r="G219" i="1"/>
  <c r="F221" i="1"/>
  <c r="H223" i="1"/>
  <c r="D226" i="1"/>
  <c r="C228" i="1"/>
  <c r="E230" i="1"/>
  <c r="D232" i="1"/>
  <c r="F234" i="1"/>
  <c r="H236" i="1"/>
  <c r="G238" i="1"/>
  <c r="C241" i="1"/>
  <c r="H242" i="1"/>
  <c r="D245" i="1"/>
  <c r="F247" i="1"/>
  <c r="E249" i="1"/>
  <c r="C252" i="1"/>
  <c r="D254" i="1"/>
  <c r="C257" i="1"/>
  <c r="D260" i="1"/>
  <c r="H262" i="1"/>
  <c r="H266" i="1"/>
  <c r="C271" i="1"/>
  <c r="C275" i="1"/>
  <c r="C279" i="1"/>
  <c r="E283" i="1"/>
  <c r="F288" i="1"/>
  <c r="D293" i="1"/>
  <c r="D299" i="1"/>
  <c r="D307" i="1"/>
  <c r="H315" i="1"/>
  <c r="G332" i="1"/>
  <c r="E350" i="1"/>
  <c r="D364" i="1"/>
  <c r="G183" i="1"/>
  <c r="C185" i="1"/>
  <c r="E186" i="1"/>
  <c r="G187" i="1"/>
  <c r="D189" i="1"/>
  <c r="G190" i="1"/>
  <c r="D192" i="1"/>
  <c r="E194" i="1"/>
  <c r="D196" i="1"/>
  <c r="F198" i="1"/>
  <c r="H200" i="1"/>
  <c r="G202" i="1"/>
  <c r="C205" i="1"/>
  <c r="H206" i="1"/>
  <c r="D209" i="1"/>
  <c r="F211" i="1"/>
  <c r="E213" i="1"/>
  <c r="G215" i="1"/>
  <c r="F217" i="1"/>
  <c r="H219" i="1"/>
  <c r="D222" i="1"/>
  <c r="C224" i="1"/>
  <c r="E226" i="1"/>
  <c r="D228" i="1"/>
  <c r="F230" i="1"/>
  <c r="H232" i="1"/>
  <c r="G234" i="1"/>
  <c r="C237" i="1"/>
  <c r="H238" i="1"/>
  <c r="D241" i="1"/>
  <c r="F243" i="1"/>
  <c r="E245" i="1"/>
  <c r="G247" i="1"/>
  <c r="F249" i="1"/>
  <c r="D252" i="1"/>
  <c r="H254" i="1"/>
  <c r="E257" i="1"/>
  <c r="E260" i="1"/>
  <c r="D264" i="1"/>
  <c r="D268" i="1"/>
  <c r="D272" i="1"/>
  <c r="E276" i="1"/>
  <c r="E280" i="1"/>
  <c r="H284" i="1"/>
  <c r="C290" i="1"/>
  <c r="H294" i="1"/>
  <c r="H300" i="1"/>
  <c r="G307" i="1"/>
  <c r="H319" i="1"/>
  <c r="G333" i="1"/>
  <c r="C351" i="1"/>
  <c r="G368" i="1"/>
  <c r="F239" i="1"/>
  <c r="E241" i="1"/>
  <c r="G243" i="1"/>
  <c r="F245" i="1"/>
  <c r="H247" i="1"/>
  <c r="E250" i="1"/>
  <c r="E252" i="1"/>
  <c r="C255" i="1"/>
  <c r="F257" i="1"/>
  <c r="G260" i="1"/>
  <c r="E264" i="1"/>
  <c r="E268" i="1"/>
  <c r="F272" i="1"/>
  <c r="F276" i="1"/>
  <c r="F280" i="1"/>
  <c r="F285" i="1"/>
  <c r="D290" i="1"/>
  <c r="C295" i="1"/>
  <c r="C301" i="1"/>
  <c r="E308" i="1"/>
  <c r="F320" i="1"/>
  <c r="D338" i="1"/>
  <c r="H351" i="1"/>
  <c r="D369" i="1"/>
  <c r="F241" i="1"/>
  <c r="H243" i="1"/>
  <c r="D246" i="1"/>
  <c r="C248" i="1"/>
  <c r="F250" i="1"/>
  <c r="G252" i="1"/>
  <c r="E255" i="1"/>
  <c r="E258" i="1"/>
  <c r="H260" i="1"/>
  <c r="F264" i="1"/>
  <c r="G268" i="1"/>
  <c r="G272" i="1"/>
  <c r="G276" i="1"/>
  <c r="H280" i="1"/>
  <c r="G285" i="1"/>
  <c r="E290" i="1"/>
  <c r="F295" i="1"/>
  <c r="G301" i="1"/>
  <c r="H310" i="1"/>
  <c r="F321" i="1"/>
  <c r="H338" i="1"/>
  <c r="F356" i="1"/>
  <c r="D370" i="1"/>
  <c r="D302" i="1"/>
  <c r="E311" i="1"/>
  <c r="C326" i="1"/>
  <c r="G339" i="1"/>
  <c r="C357" i="1"/>
  <c r="H374" i="1"/>
  <c r="D238" i="1"/>
  <c r="C240" i="1"/>
  <c r="E242" i="1"/>
  <c r="D244" i="1"/>
  <c r="F246" i="1"/>
  <c r="H248" i="1"/>
  <c r="H250" i="1"/>
  <c r="F253" i="1"/>
  <c r="G255" i="1"/>
  <c r="H258" i="1"/>
  <c r="D262" i="1"/>
  <c r="C266" i="1"/>
  <c r="D270" i="1"/>
  <c r="D274" i="1"/>
  <c r="D278" i="1"/>
  <c r="F282" i="1"/>
  <c r="E287" i="1"/>
  <c r="E292" i="1"/>
  <c r="H297" i="1"/>
  <c r="D304" i="1"/>
  <c r="F311" i="1"/>
  <c r="F326" i="1"/>
  <c r="E344" i="1"/>
  <c r="C358" i="1"/>
  <c r="G376" i="1"/>
  <c r="H373" i="1"/>
  <c r="G367" i="1"/>
  <c r="G361" i="1"/>
  <c r="F355" i="1"/>
  <c r="F349" i="1"/>
  <c r="E343" i="1"/>
  <c r="D337" i="1"/>
  <c r="D331" i="1"/>
  <c r="C325" i="1"/>
  <c r="C319" i="1"/>
  <c r="E314" i="1"/>
  <c r="C310" i="1"/>
  <c r="C307" i="1"/>
  <c r="H303" i="1"/>
  <c r="D373" i="1"/>
  <c r="D367" i="1"/>
  <c r="C361" i="1"/>
  <c r="C355" i="1"/>
  <c r="H348" i="1"/>
  <c r="H342" i="1"/>
  <c r="G336" i="1"/>
  <c r="F330" i="1"/>
  <c r="F324" i="1"/>
  <c r="E318" i="1"/>
  <c r="H313" i="1"/>
  <c r="H309" i="1"/>
  <c r="H306" i="1"/>
  <c r="G303" i="1"/>
  <c r="G300" i="1"/>
  <c r="G297" i="1"/>
  <c r="F294" i="1"/>
  <c r="H291" i="1"/>
  <c r="F289" i="1"/>
  <c r="D287" i="1"/>
  <c r="G284" i="1"/>
  <c r="E282" i="1"/>
  <c r="D280" i="1"/>
  <c r="C278" i="1"/>
  <c r="H275" i="1"/>
  <c r="C274" i="1"/>
  <c r="H271" i="1"/>
  <c r="H269" i="1"/>
  <c r="H267" i="1"/>
  <c r="H265" i="1"/>
  <c r="G263" i="1"/>
  <c r="C262" i="1"/>
  <c r="E372" i="1"/>
  <c r="D366" i="1"/>
  <c r="D360" i="1"/>
  <c r="C354" i="1"/>
  <c r="H347" i="1"/>
  <c r="H341" i="1"/>
  <c r="G335" i="1"/>
  <c r="G329" i="1"/>
  <c r="F323" i="1"/>
  <c r="F317" i="1"/>
  <c r="C313" i="1"/>
  <c r="D309" i="1"/>
  <c r="D306" i="1"/>
  <c r="D303" i="1"/>
  <c r="D300" i="1"/>
  <c r="C297" i="1"/>
  <c r="C294" i="1"/>
  <c r="G291" i="1"/>
  <c r="D289" i="1"/>
  <c r="C287" i="1"/>
  <c r="E284" i="1"/>
  <c r="H281" i="1"/>
  <c r="G279" i="1"/>
  <c r="H277" i="1"/>
  <c r="G275" i="1"/>
  <c r="G273" i="1"/>
  <c r="G271" i="1"/>
  <c r="G269" i="1"/>
  <c r="F267" i="1"/>
  <c r="G265" i="1"/>
  <c r="F263" i="1"/>
  <c r="G261" i="1"/>
  <c r="C260" i="1"/>
  <c r="D258" i="1"/>
  <c r="E256" i="1"/>
  <c r="G254" i="1"/>
  <c r="D253" i="1"/>
  <c r="G251" i="1"/>
  <c r="D250" i="1"/>
  <c r="G248" i="1"/>
  <c r="E247" i="1"/>
  <c r="C246" i="1"/>
  <c r="G244" i="1"/>
  <c r="E243" i="1"/>
  <c r="C242" i="1"/>
  <c r="G240" i="1"/>
  <c r="E239" i="1"/>
  <c r="C238" i="1"/>
  <c r="G236" i="1"/>
  <c r="E235" i="1"/>
  <c r="C234" i="1"/>
  <c r="G232" i="1"/>
  <c r="E231" i="1"/>
  <c r="C230" i="1"/>
  <c r="G228" i="1"/>
  <c r="E227" i="1"/>
  <c r="C226" i="1"/>
  <c r="G224" i="1"/>
  <c r="E223" i="1"/>
  <c r="C222" i="1"/>
  <c r="G220" i="1"/>
  <c r="E219" i="1"/>
  <c r="C218" i="1"/>
  <c r="G216" i="1"/>
  <c r="E215" i="1"/>
  <c r="C214" i="1"/>
  <c r="G212" i="1"/>
  <c r="E211" i="1"/>
  <c r="C210" i="1"/>
  <c r="G208" i="1"/>
  <c r="E207" i="1"/>
  <c r="C206" i="1"/>
  <c r="G204" i="1"/>
  <c r="E203" i="1"/>
  <c r="C202" i="1"/>
  <c r="G200" i="1"/>
  <c r="E199" i="1"/>
  <c r="C198" i="1"/>
  <c r="G196" i="1"/>
  <c r="E195" i="1"/>
  <c r="C194" i="1"/>
  <c r="G371" i="1"/>
  <c r="G365" i="1"/>
  <c r="F359" i="1"/>
  <c r="F353" i="1"/>
  <c r="E347" i="1"/>
  <c r="D341" i="1"/>
  <c r="D335" i="1"/>
  <c r="C329" i="1"/>
  <c r="C323" i="1"/>
  <c r="H316" i="1"/>
  <c r="H312" i="1"/>
  <c r="G308" i="1"/>
  <c r="G305" i="1"/>
  <c r="F302" i="1"/>
  <c r="F299" i="1"/>
  <c r="F296" i="1"/>
  <c r="H293" i="1"/>
  <c r="F291" i="1"/>
  <c r="H288" i="1"/>
  <c r="E286" i="1"/>
  <c r="D284" i="1"/>
  <c r="G281" i="1"/>
  <c r="F279" i="1"/>
  <c r="F277" i="1"/>
  <c r="F275" i="1"/>
  <c r="F273" i="1"/>
  <c r="E271" i="1"/>
  <c r="F269" i="1"/>
  <c r="E267" i="1"/>
  <c r="D265" i="1"/>
  <c r="E263" i="1"/>
  <c r="F261" i="1"/>
  <c r="G259" i="1"/>
  <c r="C258" i="1"/>
  <c r="D256" i="1"/>
  <c r="F254" i="1"/>
  <c r="C253" i="1"/>
  <c r="F251" i="1"/>
  <c r="C250" i="1"/>
  <c r="F248" i="1"/>
  <c r="D247" i="1"/>
  <c r="H245" i="1"/>
  <c r="F244" i="1"/>
  <c r="D243" i="1"/>
  <c r="H241" i="1"/>
  <c r="F240" i="1"/>
  <c r="D239" i="1"/>
  <c r="H237" i="1"/>
  <c r="F236" i="1"/>
  <c r="D235" i="1"/>
  <c r="H233" i="1"/>
  <c r="F232" i="1"/>
  <c r="D231" i="1"/>
  <c r="H229" i="1"/>
  <c r="F228" i="1"/>
  <c r="D227" i="1"/>
  <c r="H225" i="1"/>
  <c r="F224" i="1"/>
  <c r="D223" i="1"/>
  <c r="H221" i="1"/>
  <c r="F220" i="1"/>
  <c r="D219" i="1"/>
  <c r="H217" i="1"/>
  <c r="F216" i="1"/>
  <c r="D215" i="1"/>
  <c r="H213" i="1"/>
  <c r="F212" i="1"/>
  <c r="D211" i="1"/>
  <c r="H209" i="1"/>
  <c r="F208" i="1"/>
  <c r="D207" i="1"/>
  <c r="H205" i="1"/>
  <c r="F204" i="1"/>
  <c r="D203" i="1"/>
  <c r="H201" i="1"/>
  <c r="F200" i="1"/>
  <c r="D199" i="1"/>
  <c r="H197" i="1"/>
  <c r="F196" i="1"/>
  <c r="D195" i="1"/>
  <c r="H193" i="1"/>
  <c r="F192" i="1"/>
  <c r="H370" i="1"/>
  <c r="G364" i="1"/>
  <c r="F358" i="1"/>
  <c r="F352" i="1"/>
  <c r="E346" i="1"/>
  <c r="E340" i="1"/>
  <c r="D334" i="1"/>
  <c r="D328" i="1"/>
  <c r="C322" i="1"/>
  <c r="D316" i="1"/>
  <c r="E312" i="1"/>
  <c r="F308" i="1"/>
  <c r="F305" i="1"/>
  <c r="E302" i="1"/>
  <c r="E299" i="1"/>
  <c r="E296" i="1"/>
  <c r="F293" i="1"/>
  <c r="C291" i="1"/>
  <c r="G288" i="1"/>
  <c r="D286" i="1"/>
  <c r="H283" i="1"/>
  <c r="D281" i="1"/>
  <c r="E279" i="1"/>
  <c r="D277" i="1"/>
  <c r="D275" i="1"/>
  <c r="D273" i="1"/>
  <c r="D271" i="1"/>
  <c r="C269" i="1"/>
  <c r="D267" i="1"/>
  <c r="C265" i="1"/>
  <c r="C263" i="1"/>
  <c r="E261" i="1"/>
  <c r="F259" i="1"/>
  <c r="G257" i="1"/>
  <c r="C256" i="1"/>
  <c r="E254" i="1"/>
  <c r="H252" i="1"/>
  <c r="E251" i="1"/>
  <c r="G249" i="1"/>
  <c r="E248" i="1"/>
  <c r="C247" i="1"/>
  <c r="G245" i="1"/>
  <c r="E244" i="1"/>
  <c r="C243" i="1"/>
  <c r="G241" i="1"/>
  <c r="E240" i="1"/>
  <c r="C239" i="1"/>
  <c r="G237" i="1"/>
  <c r="E236" i="1"/>
  <c r="C235" i="1"/>
  <c r="G233" i="1"/>
  <c r="E232" i="1"/>
  <c r="C231" i="1"/>
  <c r="G229" i="1"/>
  <c r="E228" i="1"/>
  <c r="C227" i="1"/>
  <c r="G225" i="1"/>
  <c r="E224" i="1"/>
  <c r="C223" i="1"/>
  <c r="G221" i="1"/>
  <c r="E220" i="1"/>
  <c r="C219" i="1"/>
  <c r="G217" i="1"/>
  <c r="E216" i="1"/>
  <c r="C215" i="1"/>
  <c r="G213" i="1"/>
  <c r="E212" i="1"/>
  <c r="C211" i="1"/>
  <c r="G209" i="1"/>
  <c r="E208" i="1"/>
  <c r="C207" i="1"/>
  <c r="G205" i="1"/>
  <c r="E204" i="1"/>
  <c r="C203" i="1"/>
  <c r="G201" i="1"/>
  <c r="E200" i="1"/>
  <c r="C199" i="1"/>
  <c r="G197" i="1"/>
  <c r="E196" i="1"/>
  <c r="C195" i="1"/>
  <c r="G193" i="1"/>
  <c r="E192" i="1"/>
  <c r="C191" i="1"/>
  <c r="G189" i="1"/>
  <c r="E188" i="1"/>
  <c r="C282" i="1"/>
  <c r="F283" i="1"/>
  <c r="C285" i="1"/>
  <c r="F286" i="1"/>
  <c r="D288" i="1"/>
  <c r="G289" i="1"/>
  <c r="D291" i="1"/>
  <c r="G292" i="1"/>
  <c r="D294" i="1"/>
  <c r="G295" i="1"/>
  <c r="D297" i="1"/>
  <c r="H298" i="1"/>
  <c r="E300" i="1"/>
  <c r="H301" i="1"/>
  <c r="E303" i="1"/>
  <c r="H304" i="1"/>
  <c r="E306" i="1"/>
  <c r="H307" i="1"/>
  <c r="F309" i="1"/>
  <c r="C311" i="1"/>
  <c r="F312" i="1"/>
  <c r="C314" i="1"/>
  <c r="F315" i="1"/>
  <c r="C317" i="1"/>
  <c r="F318" i="1"/>
  <c r="D320" i="1"/>
  <c r="G321" i="1"/>
  <c r="D323" i="1"/>
  <c r="G324" i="1"/>
  <c r="D326" i="1"/>
  <c r="G327" i="1"/>
  <c r="D329" i="1"/>
  <c r="H330" i="1"/>
  <c r="E332" i="1"/>
  <c r="H333" i="1"/>
  <c r="E335" i="1"/>
  <c r="H336" i="1"/>
  <c r="E338" i="1"/>
  <c r="H339" i="1"/>
  <c r="F341" i="1"/>
  <c r="C343" i="1"/>
  <c r="F344" i="1"/>
  <c r="C346" i="1"/>
  <c r="F347" i="1"/>
  <c r="C349" i="1"/>
  <c r="F350" i="1"/>
  <c r="D352" i="1"/>
  <c r="G353" i="1"/>
  <c r="D355" i="1"/>
  <c r="G356" i="1"/>
  <c r="D358" i="1"/>
  <c r="G359" i="1"/>
  <c r="D361" i="1"/>
  <c r="H362" i="1"/>
  <c r="E364" i="1"/>
  <c r="H365" i="1"/>
  <c r="E367" i="1"/>
  <c r="H368" i="1"/>
  <c r="E370" i="1"/>
  <c r="H371" i="1"/>
  <c r="F373" i="1"/>
  <c r="C375" i="1"/>
  <c r="H255" i="1"/>
  <c r="D257" i="1"/>
  <c r="F258" i="1"/>
  <c r="H259" i="1"/>
  <c r="D261" i="1"/>
  <c r="F262" i="1"/>
  <c r="H263" i="1"/>
  <c r="F265" i="1"/>
  <c r="C267" i="1"/>
  <c r="F268" i="1"/>
  <c r="C270" i="1"/>
  <c r="F271" i="1"/>
  <c r="C273" i="1"/>
  <c r="F274" i="1"/>
  <c r="D276" i="1"/>
  <c r="G277" i="1"/>
  <c r="D279" i="1"/>
  <c r="G280" i="1"/>
  <c r="D282" i="1"/>
  <c r="G283" i="1"/>
  <c r="D285" i="1"/>
  <c r="H286" i="1"/>
  <c r="E288" i="1"/>
  <c r="H289" i="1"/>
  <c r="E291" i="1"/>
  <c r="H292" i="1"/>
  <c r="E294" i="1"/>
  <c r="H295" i="1"/>
  <c r="F297" i="1"/>
  <c r="C299" i="1"/>
  <c r="F300" i="1"/>
  <c r="C302" i="1"/>
  <c r="F303" i="1"/>
  <c r="C305" i="1"/>
  <c r="F306" i="1"/>
  <c r="D308" i="1"/>
  <c r="G309" i="1"/>
  <c r="D311" i="1"/>
  <c r="G312" i="1"/>
  <c r="D314" i="1"/>
  <c r="G315" i="1"/>
  <c r="D317" i="1"/>
  <c r="H318" i="1"/>
  <c r="E320" i="1"/>
  <c r="H321" i="1"/>
  <c r="E323" i="1"/>
  <c r="H324" i="1"/>
  <c r="E326" i="1"/>
  <c r="H327" i="1"/>
  <c r="F329" i="1"/>
  <c r="C331" i="1"/>
  <c r="F332" i="1"/>
  <c r="C334" i="1"/>
  <c r="F335" i="1"/>
  <c r="C337" i="1"/>
  <c r="F338" i="1"/>
  <c r="D340" i="1"/>
  <c r="G341" i="1"/>
  <c r="D343" i="1"/>
  <c r="G344" i="1"/>
  <c r="D346" i="1"/>
  <c r="G347" i="1"/>
  <c r="D349" i="1"/>
  <c r="H350" i="1"/>
  <c r="E352" i="1"/>
  <c r="H353" i="1"/>
  <c r="E355" i="1"/>
  <c r="H356" i="1"/>
  <c r="E358" i="1"/>
  <c r="H359" i="1"/>
  <c r="F361" i="1"/>
  <c r="C363" i="1"/>
  <c r="F364" i="1"/>
  <c r="C366" i="1"/>
  <c r="F367" i="1"/>
  <c r="C369" i="1"/>
  <c r="F370" i="1"/>
  <c r="D372" i="1"/>
  <c r="G373" i="1"/>
  <c r="D375" i="1"/>
  <c r="G317" i="1"/>
  <c r="D319" i="1"/>
  <c r="G320" i="1"/>
  <c r="D322" i="1"/>
  <c r="G323" i="1"/>
  <c r="D325" i="1"/>
  <c r="H326" i="1"/>
  <c r="E328" i="1"/>
  <c r="H329" i="1"/>
  <c r="E331" i="1"/>
  <c r="H332" i="1"/>
  <c r="E334" i="1"/>
  <c r="H335" i="1"/>
  <c r="F337" i="1"/>
  <c r="C339" i="1"/>
  <c r="F340" i="1"/>
  <c r="C342" i="1"/>
  <c r="F343" i="1"/>
  <c r="C345" i="1"/>
  <c r="F346" i="1"/>
  <c r="D348" i="1"/>
  <c r="G349" i="1"/>
  <c r="D351" i="1"/>
  <c r="G352" i="1"/>
  <c r="D354" i="1"/>
  <c r="G355" i="1"/>
  <c r="D357" i="1"/>
  <c r="H358" i="1"/>
  <c r="E360" i="1"/>
  <c r="H361" i="1"/>
  <c r="E363" i="1"/>
  <c r="H364" i="1"/>
  <c r="E366" i="1"/>
  <c r="H367" i="1"/>
  <c r="F369" i="1"/>
  <c r="C371" i="1"/>
  <c r="F372" i="1"/>
  <c r="C374" i="1"/>
  <c r="F375" i="1"/>
  <c r="D310" i="1"/>
  <c r="G311" i="1"/>
  <c r="D313" i="1"/>
  <c r="H314" i="1"/>
  <c r="E316" i="1"/>
  <c r="H317" i="1"/>
  <c r="E319" i="1"/>
  <c r="H320" i="1"/>
  <c r="E322" i="1"/>
  <c r="H323" i="1"/>
  <c r="F325" i="1"/>
  <c r="C327" i="1"/>
  <c r="F328" i="1"/>
  <c r="C330" i="1"/>
  <c r="F331" i="1"/>
  <c r="C333" i="1"/>
  <c r="F334" i="1"/>
  <c r="D336" i="1"/>
  <c r="G337" i="1"/>
  <c r="D339" i="1"/>
  <c r="G340" i="1"/>
  <c r="D342" i="1"/>
  <c r="G343" i="1"/>
  <c r="D345" i="1"/>
  <c r="H346" i="1"/>
  <c r="E348" i="1"/>
  <c r="H349" i="1"/>
  <c r="E351" i="1"/>
  <c r="H352" i="1"/>
  <c r="E354" i="1"/>
  <c r="H355" i="1"/>
  <c r="F357" i="1"/>
  <c r="C359" i="1"/>
  <c r="F360" i="1"/>
  <c r="C362" i="1"/>
  <c r="F363" i="1"/>
  <c r="C365" i="1"/>
  <c r="F366" i="1"/>
  <c r="D368" i="1"/>
  <c r="G369" i="1"/>
  <c r="D371" i="1"/>
  <c r="G372" i="1"/>
  <c r="D374" i="1"/>
  <c r="E376" i="1"/>
  <c r="H249" i="1"/>
  <c r="D251" i="1"/>
  <c r="F252" i="1"/>
  <c r="H253" i="1"/>
  <c r="D255" i="1"/>
  <c r="F256" i="1"/>
  <c r="H257" i="1"/>
  <c r="D259" i="1"/>
  <c r="F260" i="1"/>
  <c r="H261" i="1"/>
  <c r="D263" i="1"/>
  <c r="G264" i="1"/>
  <c r="D266" i="1"/>
  <c r="G267" i="1"/>
  <c r="D269" i="1"/>
  <c r="H270" i="1"/>
  <c r="E272" i="1"/>
  <c r="H273" i="1"/>
  <c r="E275" i="1"/>
  <c r="H276" i="1"/>
  <c r="E278" i="1"/>
  <c r="H279" i="1"/>
  <c r="F281" i="1"/>
  <c r="C283" i="1"/>
  <c r="F284" i="1"/>
  <c r="C286" i="1"/>
  <c r="F287" i="1"/>
  <c r="C289" i="1"/>
  <c r="F290" i="1"/>
  <c r="D292" i="1"/>
  <c r="G293" i="1"/>
  <c r="D295" i="1"/>
  <c r="G296" i="1"/>
  <c r="D298" i="1"/>
  <c r="G299" i="1"/>
  <c r="D301" i="1"/>
  <c r="H302" i="1"/>
  <c r="E304" i="1"/>
  <c r="H305" i="1"/>
  <c r="E307" i="1"/>
  <c r="H308" i="1"/>
  <c r="E310" i="1"/>
  <c r="H311" i="1"/>
  <c r="F313" i="1"/>
  <c r="C315" i="1"/>
  <c r="F316" i="1"/>
  <c r="C318" i="1"/>
  <c r="F319" i="1"/>
  <c r="C321" i="1"/>
  <c r="F322" i="1"/>
  <c r="D324" i="1"/>
  <c r="G325" i="1"/>
  <c r="D327" i="1"/>
  <c r="G328" i="1"/>
  <c r="D330" i="1"/>
  <c r="G331" i="1"/>
  <c r="D333" i="1"/>
  <c r="H334" i="1"/>
  <c r="E336" i="1"/>
  <c r="H337" i="1"/>
  <c r="E339" i="1"/>
  <c r="H340" i="1"/>
  <c r="E342" i="1"/>
  <c r="H343" i="1"/>
  <c r="F345" i="1"/>
  <c r="C347" i="1"/>
  <c r="F348" i="1"/>
  <c r="C350" i="1"/>
  <c r="F351" i="1"/>
  <c r="C353" i="1"/>
  <c r="F354" i="1"/>
  <c r="D356" i="1"/>
  <c r="G357" i="1"/>
  <c r="D359" i="1"/>
  <c r="G360" i="1"/>
  <c r="D362" i="1"/>
  <c r="G363" i="1"/>
  <c r="D365" i="1"/>
  <c r="H366" i="1"/>
  <c r="E368" i="1"/>
  <c r="H369" i="1"/>
  <c r="E371" i="1"/>
  <c r="H372" i="1"/>
  <c r="E374" i="1"/>
  <c r="F376" i="1"/>
  <c r="E295" i="1"/>
  <c r="H296" i="1"/>
  <c r="E298" i="1"/>
  <c r="H299" i="1"/>
  <c r="F301" i="1"/>
  <c r="C303" i="1"/>
  <c r="F304" i="1"/>
  <c r="C306" i="1"/>
  <c r="F307" i="1"/>
  <c r="C309" i="1"/>
  <c r="F310" i="1"/>
  <c r="D312" i="1"/>
  <c r="G313" i="1"/>
  <c r="D315" i="1"/>
  <c r="G316" i="1"/>
  <c r="D318" i="1"/>
  <c r="G319" i="1"/>
  <c r="D321" i="1"/>
  <c r="H322" i="1"/>
  <c r="E324" i="1"/>
  <c r="H325" i="1"/>
  <c r="E327" i="1"/>
  <c r="H328" i="1"/>
  <c r="E330" i="1"/>
  <c r="H331" i="1"/>
  <c r="F333" i="1"/>
  <c r="C335" i="1"/>
  <c r="F336" i="1"/>
  <c r="C338" i="1"/>
  <c r="F339" i="1"/>
  <c r="C341" i="1"/>
  <c r="F342" i="1"/>
  <c r="D344" i="1"/>
  <c r="G345" i="1"/>
  <c r="D347" i="1"/>
  <c r="G348" i="1"/>
  <c r="D350" i="1"/>
  <c r="G351" i="1"/>
  <c r="D353" i="1"/>
  <c r="H354" i="1"/>
  <c r="E356" i="1"/>
  <c r="H357" i="1"/>
  <c r="E359" i="1"/>
  <c r="H360" i="1"/>
  <c r="E362" i="1"/>
  <c r="H363" i="1"/>
  <c r="F365" i="1"/>
  <c r="C367" i="1"/>
  <c r="F368" i="1"/>
  <c r="C370" i="1"/>
  <c r="F371" i="1"/>
  <c r="C373" i="1"/>
  <c r="F374" i="1"/>
  <c r="C18" i="1"/>
  <c r="D376" i="1"/>
  <c r="C376" i="1"/>
  <c r="G374" i="1"/>
  <c r="E373" i="1"/>
  <c r="C372" i="1"/>
  <c r="G370" i="1"/>
  <c r="E369" i="1"/>
  <c r="C368" i="1"/>
  <c r="G366" i="1"/>
  <c r="E365" i="1"/>
  <c r="C364" i="1"/>
  <c r="G362" i="1"/>
  <c r="E361" i="1"/>
  <c r="C360" i="1"/>
  <c r="G358" i="1"/>
  <c r="E357" i="1"/>
  <c r="C356" i="1"/>
  <c r="G354" i="1"/>
  <c r="E353" i="1"/>
  <c r="C352" i="1"/>
  <c r="G350" i="1"/>
  <c r="E349" i="1"/>
  <c r="C348" i="1"/>
  <c r="G346" i="1"/>
  <c r="E345" i="1"/>
  <c r="C344" i="1"/>
  <c r="G342" i="1"/>
  <c r="E341" i="1"/>
  <c r="C340" i="1"/>
  <c r="G338" i="1"/>
  <c r="E337" i="1"/>
  <c r="C336" i="1"/>
  <c r="G334" i="1"/>
  <c r="E333" i="1"/>
  <c r="C332" i="1"/>
  <c r="G330" i="1"/>
  <c r="E329" i="1"/>
  <c r="C328" i="1"/>
  <c r="G326" i="1"/>
  <c r="E325" i="1"/>
  <c r="C324" i="1"/>
  <c r="G322" i="1"/>
  <c r="E321" i="1"/>
  <c r="C320" i="1"/>
  <c r="G318" i="1"/>
  <c r="E317" i="1"/>
  <c r="C316" i="1"/>
  <c r="G314" i="1"/>
  <c r="E313" i="1"/>
  <c r="C312" i="1"/>
  <c r="G310" i="1"/>
  <c r="E309" i="1"/>
  <c r="C308" i="1"/>
  <c r="G306" i="1"/>
  <c r="E305" i="1"/>
  <c r="C304" i="1"/>
  <c r="G302" i="1"/>
  <c r="E301" i="1"/>
  <c r="C300" i="1"/>
  <c r="G298" i="1"/>
  <c r="E297" i="1"/>
  <c r="C296" i="1"/>
  <c r="G294" i="1"/>
  <c r="E293" i="1"/>
  <c r="C292" i="1"/>
  <c r="G290" i="1"/>
  <c r="E289" i="1"/>
  <c r="C288" i="1"/>
  <c r="G286" i="1"/>
  <c r="E285" i="1"/>
  <c r="C284" i="1"/>
  <c r="G282" i="1"/>
  <c r="E281" i="1"/>
  <c r="C280" i="1"/>
  <c r="G278" i="1"/>
  <c r="E277" i="1"/>
  <c r="C276" i="1"/>
  <c r="G274" i="1"/>
  <c r="E273" i="1"/>
  <c r="C272" i="1"/>
  <c r="G270" i="1"/>
  <c r="E269" i="1"/>
  <c r="C268" i="1"/>
  <c r="G266" i="1"/>
  <c r="E265" i="1"/>
  <c r="C264" i="1"/>
  <c r="H375" i="1"/>
  <c r="G375" i="1"/>
  <c r="H376" i="1"/>
  <c r="C377" i="1"/>
  <c r="D377" i="1"/>
  <c r="E377" i="1"/>
  <c r="F377" i="1"/>
</calcChain>
</file>

<file path=xl/sharedStrings.xml><?xml version="1.0" encoding="utf-8"?>
<sst xmlns="http://schemas.openxmlformats.org/spreadsheetml/2006/main" count="15" uniqueCount="15">
  <si>
    <t>Enter Values</t>
  </si>
  <si>
    <t>Simple Loan Calculator</t>
  </si>
  <si>
    <t>No.</t>
  </si>
  <si>
    <t>Payment Date</t>
  </si>
  <si>
    <t>Beginning Balance</t>
  </si>
  <si>
    <t>Principal</t>
  </si>
  <si>
    <t>Interest</t>
  </si>
  <si>
    <t>Ending Balance</t>
  </si>
  <si>
    <t>Payment</t>
  </si>
  <si>
    <t>Loan amount</t>
  </si>
  <si>
    <t>Annual interest rate</t>
  </si>
  <si>
    <t>Loan period in years</t>
  </si>
  <si>
    <t>Start date of loan</t>
  </si>
  <si>
    <t>Monthly payment</t>
  </si>
  <si>
    <t>Total cost of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</si>
</sst>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0.000%"/>
  </numFmts>
  <fonts count="7" x14ac:knownFonts="1">
    <font>
      <sz val="10"/>
      <name val="Arial"/>
    </font>
    <font>
      <sz val="10"/>
      <name val="Arial"/>
    </font>
    <font>
      <sz val="10"/>
      <name val="Tahoma"/>
      <family val="2"/>
    </font>
    <font>
      <b/>
      <sz val="10"/>
      <name val="Tahoma"/>
      <family val="2"/>
    </font>
    <font>
      <sz val="16"/>
      <color indexed="8"/>
      <name val="Tahoma"/>
      <family val="2"/>
    </font>
    <font>
      <sz val="10"/>
      <color indexed="8"/>
      <name val="Tahoma"/>
      <family val="2"/>
    </font>
    <font>
      <sz val="16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20"/>
      </left>
      <right/>
      <top/>
      <bottom/>
      <diagonal/>
    </border>
    <border>
      <left/>
      <right style="thin">
        <color indexed="20"/>
      </right>
      <top/>
      <bottom/>
      <diagonal/>
    </border>
    <border>
      <left style="thin">
        <color indexed="20"/>
      </left>
      <right/>
      <top/>
      <bottom style="thin">
        <color indexed="20"/>
      </bottom>
      <diagonal/>
    </border>
    <border>
      <left/>
      <right/>
      <top/>
      <bottom style="thin">
        <color indexed="20"/>
      </bottom>
      <diagonal/>
    </border>
    <border>
      <left/>
      <right style="thin">
        <color indexed="20"/>
      </right>
      <top/>
      <bottom style="thin">
        <color indexed="20"/>
      </bottom>
      <diagonal/>
    </border>
    <border>
      <left style="thin">
        <color indexed="20"/>
      </left>
      <right/>
      <top style="thin">
        <color indexed="20"/>
      </top>
      <bottom/>
      <diagonal/>
    </border>
    <border>
      <left/>
      <right/>
      <top style="thin">
        <color indexed="20"/>
      </top>
      <bottom/>
      <diagonal/>
    </border>
    <border>
      <left/>
      <right style="thin">
        <color indexed="20"/>
      </right>
      <top style="thin">
        <color indexed="20"/>
      </top>
      <bottom/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/>
      <right/>
      <top style="thin">
        <color indexed="20"/>
      </top>
      <bottom style="thin">
        <color indexed="20"/>
      </bottom>
      <diagonal/>
    </border>
    <border>
      <left/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2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right"/>
    </xf>
    <xf numFmtId="39" fontId="2" fillId="0" borderId="0" xfId="1" applyNumberFormat="1" applyFont="1" applyFill="1" applyBorder="1" applyAlignment="1">
      <alignment horizontal="right"/>
    </xf>
    <xf numFmtId="44" fontId="2" fillId="0" borderId="0" xfId="1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44" fontId="2" fillId="0" borderId="2" xfId="1" applyFont="1" applyFill="1" applyBorder="1" applyAlignment="1">
      <alignment horizontal="right"/>
    </xf>
    <xf numFmtId="39" fontId="2" fillId="0" borderId="2" xfId="1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14" fontId="2" fillId="0" borderId="4" xfId="0" applyNumberFormat="1" applyFont="1" applyFill="1" applyBorder="1" applyAlignment="1">
      <alignment horizontal="right"/>
    </xf>
    <xf numFmtId="39" fontId="2" fillId="0" borderId="4" xfId="1" applyNumberFormat="1" applyFont="1" applyFill="1" applyBorder="1" applyAlignment="1">
      <alignment horizontal="right"/>
    </xf>
    <xf numFmtId="39" fontId="2" fillId="0" borderId="5" xfId="1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14" fontId="2" fillId="0" borderId="4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3" fillId="0" borderId="9" xfId="0" applyFont="1" applyFill="1" applyBorder="1" applyAlignment="1" applyProtection="1">
      <alignment horizontal="left" wrapText="1"/>
    </xf>
    <xf numFmtId="0" fontId="3" fillId="0" borderId="10" xfId="0" applyFont="1" applyFill="1" applyBorder="1" applyAlignment="1" applyProtection="1">
      <alignment horizontal="left" wrapText="1" indent="1"/>
    </xf>
    <xf numFmtId="0" fontId="3" fillId="0" borderId="10" xfId="0" applyFont="1" applyFill="1" applyBorder="1" applyAlignment="1" applyProtection="1">
      <alignment horizontal="left" wrapText="1" indent="2"/>
    </xf>
    <xf numFmtId="0" fontId="3" fillId="0" borderId="11" xfId="0" applyFont="1" applyFill="1" applyBorder="1" applyAlignment="1" applyProtection="1">
      <alignment horizontal="left" wrapText="1" indent="1"/>
    </xf>
    <xf numFmtId="7" fontId="2" fillId="0" borderId="12" xfId="0" applyNumberFormat="1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14" fontId="2" fillId="0" borderId="12" xfId="0" applyNumberFormat="1" applyFont="1" applyFill="1" applyBorder="1" applyAlignment="1">
      <alignment horizontal="right"/>
    </xf>
    <xf numFmtId="7" fontId="2" fillId="2" borderId="12" xfId="0" applyNumberFormat="1" applyFont="1" applyFill="1" applyBorder="1" applyAlignment="1">
      <alignment horizontal="right"/>
    </xf>
    <xf numFmtId="0" fontId="2" fillId="2" borderId="12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Currency" xfId="1" builtinId="4"/>
    <cellStyle name="Normal" xfId="0" builtinId="0"/>
  </cellStyles>
  <dxfs count="6"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 style="thin">
          <color indexed="20"/>
        </left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7"/>
  <sheetViews>
    <sheetView showGridLines="0" tabSelected="1" zoomScale="150" zoomScaleNormal="115" zoomScalePageLayoutView="160" workbookViewId="0">
      <pane ySplit="17" topLeftCell="A76" activePane="bottomLeft" state="frozenSplit"/>
      <selection pane="bottomLeft" activeCell="E5" sqref="E5"/>
    </sheetView>
  </sheetViews>
  <sheetFormatPr defaultColWidth="8.796875" defaultRowHeight="12.75" x14ac:dyDescent="0.35"/>
  <cols>
    <col min="1" max="1" width="3.46484375" style="4" customWidth="1"/>
    <col min="2" max="2" width="4.1328125" style="2" customWidth="1"/>
    <col min="3" max="3" width="11.46484375" style="2" customWidth="1"/>
    <col min="4" max="4" width="14.6640625" style="2" customWidth="1"/>
    <col min="5" max="5" width="13.6640625" style="2" customWidth="1"/>
    <col min="6" max="6" width="13" style="2" customWidth="1"/>
    <col min="7" max="7" width="12.796875" style="2" customWidth="1"/>
    <col min="8" max="8" width="13.33203125" style="2" customWidth="1"/>
    <col min="9" max="9" width="3.796875" style="4" customWidth="1"/>
    <col min="10" max="16384" width="8.796875" style="4"/>
  </cols>
  <sheetData>
    <row r="1" spans="1:9" ht="19.899999999999999" x14ac:dyDescent="0.5">
      <c r="B1" s="45" t="s">
        <v>1</v>
      </c>
      <c r="C1" s="46"/>
      <c r="D1" s="46"/>
      <c r="E1" s="46"/>
      <c r="F1" s="46"/>
      <c r="G1" s="46"/>
      <c r="H1" s="46"/>
    </row>
    <row r="2" spans="1:9" ht="19.899999999999999" x14ac:dyDescent="0.5">
      <c r="A2" s="6"/>
      <c r="B2" s="14"/>
      <c r="C2" s="10"/>
      <c r="D2" s="10"/>
      <c r="H2" s="12"/>
      <c r="I2" s="6"/>
    </row>
    <row r="3" spans="1:9" x14ac:dyDescent="0.35">
      <c r="A3" s="6"/>
      <c r="B3" s="22"/>
      <c r="C3" s="23"/>
      <c r="D3" s="24"/>
      <c r="E3" s="25" t="s">
        <v>0</v>
      </c>
      <c r="F3" s="26"/>
      <c r="H3" s="12"/>
      <c r="I3" s="6"/>
    </row>
    <row r="4" spans="1:9" x14ac:dyDescent="0.35">
      <c r="A4" s="6"/>
      <c r="B4" s="27"/>
      <c r="C4" s="1" t="s">
        <v>9</v>
      </c>
      <c r="E4" s="39">
        <v>200000</v>
      </c>
      <c r="F4" s="28"/>
      <c r="H4" s="12"/>
      <c r="I4" s="6"/>
    </row>
    <row r="5" spans="1:9" x14ac:dyDescent="0.35">
      <c r="A5" s="6"/>
      <c r="B5" s="27"/>
      <c r="C5" s="1" t="s">
        <v>10</v>
      </c>
      <c r="E5" s="44">
        <v>0.08</v>
      </c>
      <c r="F5" s="29"/>
      <c r="G5" s="11"/>
      <c r="H5" s="13"/>
      <c r="I5" s="6"/>
    </row>
    <row r="6" spans="1:9" x14ac:dyDescent="0.35">
      <c r="A6" s="6"/>
      <c r="B6" s="27"/>
      <c r="C6" s="1" t="s">
        <v>11</v>
      </c>
      <c r="E6" s="40">
        <v>30</v>
      </c>
      <c r="F6" s="29"/>
      <c r="G6" s="11"/>
      <c r="H6" s="13"/>
      <c r="I6" s="6"/>
    </row>
    <row r="7" spans="1:9" x14ac:dyDescent="0.35">
      <c r="A7" s="6"/>
      <c r="B7" s="27"/>
      <c r="C7" s="1" t="s">
        <v>12</v>
      </c>
      <c r="E7" s="41">
        <v>37912</v>
      </c>
      <c r="F7" s="29"/>
      <c r="G7" s="11"/>
      <c r="H7" s="13"/>
      <c r="I7" s="6"/>
    </row>
    <row r="8" spans="1:9" x14ac:dyDescent="0.35">
      <c r="A8" s="6"/>
      <c r="B8" s="30"/>
      <c r="C8" s="31"/>
      <c r="D8" s="32"/>
      <c r="E8" s="33"/>
      <c r="F8" s="34"/>
      <c r="G8" s="11"/>
      <c r="H8" s="13"/>
      <c r="I8" s="6"/>
    </row>
    <row r="9" spans="1:9" x14ac:dyDescent="0.35">
      <c r="A9" s="6"/>
      <c r="B9" s="12"/>
      <c r="C9" s="1"/>
      <c r="E9" s="3"/>
      <c r="G9" s="11"/>
      <c r="H9" s="13"/>
      <c r="I9" s="6"/>
    </row>
    <row r="10" spans="1:9" x14ac:dyDescent="0.35">
      <c r="A10" s="6"/>
      <c r="B10" s="22"/>
      <c r="C10" s="23"/>
      <c r="D10" s="24"/>
      <c r="E10" s="24"/>
      <c r="F10" s="26"/>
      <c r="G10" s="11"/>
      <c r="H10" s="13"/>
      <c r="I10" s="6"/>
    </row>
    <row r="11" spans="1:9" x14ac:dyDescent="0.35">
      <c r="A11" s="6"/>
      <c r="B11" s="27"/>
      <c r="C11" s="1" t="s">
        <v>13</v>
      </c>
      <c r="E11" s="42">
        <f>IF(Values_Entered,Monthly_Payment,"")</f>
        <v>1467.5291477587523</v>
      </c>
      <c r="F11" s="28"/>
      <c r="G11" s="11"/>
      <c r="H11" s="13"/>
      <c r="I11" s="6"/>
    </row>
    <row r="12" spans="1:9" x14ac:dyDescent="0.35">
      <c r="A12" s="6"/>
      <c r="B12" s="27"/>
      <c r="C12" s="1"/>
      <c r="E12" s="43">
        <f>IF(Values_Entered,Loan_Years*12,"")</f>
        <v>360</v>
      </c>
      <c r="F12" s="29"/>
      <c r="G12" s="11"/>
      <c r="H12" s="13"/>
      <c r="I12" s="6"/>
    </row>
    <row r="13" spans="1:9" x14ac:dyDescent="0.35">
      <c r="A13" s="6"/>
      <c r="B13" s="27"/>
      <c r="C13" s="1">
        <v>500</v>
      </c>
      <c r="E13" s="42">
        <f>IF(Values_Entered,Total_Cost-Loan_Amount,"")</f>
        <v>328310.49319315085</v>
      </c>
      <c r="F13" s="29"/>
      <c r="G13" s="11"/>
      <c r="H13" s="13"/>
      <c r="I13" s="6"/>
    </row>
    <row r="14" spans="1:9" x14ac:dyDescent="0.35">
      <c r="A14" s="6"/>
      <c r="B14" s="27"/>
      <c r="C14" s="1" t="s">
        <v>14</v>
      </c>
      <c r="E14" s="42">
        <f>IF(Values_Entered,Monthly_Payment*Number_of_Payments,"")</f>
        <v>528310.49319315085</v>
      </c>
      <c r="F14" s="29"/>
      <c r="H14" s="12"/>
      <c r="I14" s="6"/>
    </row>
    <row r="15" spans="1:9" x14ac:dyDescent="0.35">
      <c r="A15" s="6"/>
      <c r="B15" s="30"/>
      <c r="C15" s="31"/>
      <c r="D15" s="32"/>
      <c r="E15" s="33"/>
      <c r="F15" s="34"/>
      <c r="H15" s="12"/>
      <c r="I15" s="6"/>
    </row>
    <row r="16" spans="1:9" x14ac:dyDescent="0.35">
      <c r="C16" s="1"/>
      <c r="E16" s="3"/>
    </row>
    <row r="17" spans="2:8" s="5" customFormat="1" ht="29.25" customHeight="1" x14ac:dyDescent="0.35">
      <c r="B17" s="35" t="s">
        <v>2</v>
      </c>
      <c r="C17" s="36" t="s">
        <v>3</v>
      </c>
      <c r="D17" s="37" t="s">
        <v>4</v>
      </c>
      <c r="E17" s="37" t="s">
        <v>8</v>
      </c>
      <c r="F17" s="37" t="s">
        <v>5</v>
      </c>
      <c r="G17" s="37" t="s">
        <v>6</v>
      </c>
      <c r="H17" s="38" t="s">
        <v>7</v>
      </c>
    </row>
    <row r="18" spans="2:8" s="5" customFormat="1" x14ac:dyDescent="0.35">
      <c r="B18" s="15">
        <f>IF(Loan_Not_Paid*Values_Entered,Payment_Number,"")</f>
        <v>1</v>
      </c>
      <c r="C18" s="7">
        <f t="shared" ref="C18:C81" si="0">IF(Loan_Not_Paid*Values_Entered,Payment_Date,"")</f>
        <v>37943</v>
      </c>
      <c r="D18" s="9">
        <f t="shared" ref="D18:D81" si="1">IF(Loan_Not_Paid*Values_Entered,Beginning_Balance,"")</f>
        <v>200000</v>
      </c>
      <c r="E18" s="9">
        <f t="shared" ref="E18:E81" si="2">IF(Loan_Not_Paid*Values_Entered,Monthly_Payment,"")</f>
        <v>1467.5291477587523</v>
      </c>
      <c r="F18" s="9">
        <f t="shared" ref="F18:F81" si="3">IF(Loan_Not_Paid*Values_Entered,Principal,"")</f>
        <v>134.19581442541889</v>
      </c>
      <c r="G18" s="9">
        <f t="shared" ref="G18:G81" si="4">IF(Loan_Not_Paid*Values_Entered,Interest,"")</f>
        <v>1333.3333333333335</v>
      </c>
      <c r="H18" s="16">
        <f t="shared" ref="H18:H81" si="5">IF(Loan_Not_Paid*Values_Entered,Ending_Balance,"")</f>
        <v>199865.80418557458</v>
      </c>
    </row>
    <row r="19" spans="2:8" s="5" customFormat="1" x14ac:dyDescent="0.35">
      <c r="B19" s="15">
        <f t="shared" ref="B19:B82" si="6">IF(Loan_Not_Paid*Values_Entered,Payment_Number,"")</f>
        <v>2</v>
      </c>
      <c r="C19" s="7">
        <f t="shared" si="0"/>
        <v>37973</v>
      </c>
      <c r="D19" s="8">
        <f t="shared" si="1"/>
        <v>199865.80418557458</v>
      </c>
      <c r="E19" s="8">
        <f t="shared" si="2"/>
        <v>1467.5291477587523</v>
      </c>
      <c r="F19" s="8">
        <f t="shared" si="3"/>
        <v>135.09045318825497</v>
      </c>
      <c r="G19" s="8">
        <f t="shared" si="4"/>
        <v>1332.4386945704975</v>
      </c>
      <c r="H19" s="17">
        <f t="shared" si="5"/>
        <v>199730.71373238633</v>
      </c>
    </row>
    <row r="20" spans="2:8" s="5" customFormat="1" x14ac:dyDescent="0.35">
      <c r="B20" s="15">
        <f t="shared" si="6"/>
        <v>3</v>
      </c>
      <c r="C20" s="7">
        <f t="shared" si="0"/>
        <v>38004</v>
      </c>
      <c r="D20" s="8">
        <f t="shared" si="1"/>
        <v>199730.71373238633</v>
      </c>
      <c r="E20" s="8">
        <f t="shared" si="2"/>
        <v>1467.5291477587523</v>
      </c>
      <c r="F20" s="8">
        <f t="shared" si="3"/>
        <v>135.99105620951005</v>
      </c>
      <c r="G20" s="8">
        <f t="shared" si="4"/>
        <v>1331.5380915492424</v>
      </c>
      <c r="H20" s="17">
        <f t="shared" si="5"/>
        <v>199594.72267617681</v>
      </c>
    </row>
    <row r="21" spans="2:8" s="5" customFormat="1" x14ac:dyDescent="0.35">
      <c r="B21" s="15">
        <f t="shared" si="6"/>
        <v>4</v>
      </c>
      <c r="C21" s="7">
        <f t="shared" si="0"/>
        <v>38035</v>
      </c>
      <c r="D21" s="8">
        <f t="shared" si="1"/>
        <v>199594.72267617681</v>
      </c>
      <c r="E21" s="8">
        <f t="shared" si="2"/>
        <v>1467.5291477587523</v>
      </c>
      <c r="F21" s="8">
        <f t="shared" si="3"/>
        <v>136.89766325090682</v>
      </c>
      <c r="G21" s="8">
        <f t="shared" si="4"/>
        <v>1330.6314845078455</v>
      </c>
      <c r="H21" s="17">
        <f t="shared" si="5"/>
        <v>199457.82501292592</v>
      </c>
    </row>
    <row r="22" spans="2:8" s="5" customFormat="1" x14ac:dyDescent="0.35">
      <c r="B22" s="15">
        <f t="shared" si="6"/>
        <v>5</v>
      </c>
      <c r="C22" s="7">
        <f t="shared" si="0"/>
        <v>38064</v>
      </c>
      <c r="D22" s="8">
        <f t="shared" si="1"/>
        <v>199457.82501292592</v>
      </c>
      <c r="E22" s="8">
        <f t="shared" si="2"/>
        <v>1467.5291477587523</v>
      </c>
      <c r="F22" s="8">
        <f t="shared" si="3"/>
        <v>137.81031433924613</v>
      </c>
      <c r="G22" s="8">
        <f t="shared" si="4"/>
        <v>1329.7188334195062</v>
      </c>
      <c r="H22" s="17">
        <f t="shared" si="5"/>
        <v>199320.01469858666</v>
      </c>
    </row>
    <row r="23" spans="2:8" s="5" customFormat="1" x14ac:dyDescent="0.35">
      <c r="B23" s="15">
        <f t="shared" si="6"/>
        <v>6</v>
      </c>
      <c r="C23" s="7">
        <f t="shared" si="0"/>
        <v>38095</v>
      </c>
      <c r="D23" s="8">
        <f t="shared" si="1"/>
        <v>199320.01469858666</v>
      </c>
      <c r="E23" s="8">
        <f t="shared" si="2"/>
        <v>1467.5291477587523</v>
      </c>
      <c r="F23" s="8">
        <f t="shared" si="3"/>
        <v>138.72904976817446</v>
      </c>
      <c r="G23" s="8">
        <f t="shared" si="4"/>
        <v>1328.8000979905778</v>
      </c>
      <c r="H23" s="17">
        <f t="shared" si="5"/>
        <v>199181.28564881851</v>
      </c>
    </row>
    <row r="24" spans="2:8" x14ac:dyDescent="0.35">
      <c r="B24" s="15">
        <f t="shared" si="6"/>
        <v>7</v>
      </c>
      <c r="C24" s="7">
        <f t="shared" si="0"/>
        <v>38125</v>
      </c>
      <c r="D24" s="8">
        <f t="shared" si="1"/>
        <v>199181.28564881851</v>
      </c>
      <c r="E24" s="8">
        <f t="shared" si="2"/>
        <v>1467.5291477587523</v>
      </c>
      <c r="F24" s="8">
        <f t="shared" si="3"/>
        <v>139.65391009996227</v>
      </c>
      <c r="G24" s="8">
        <f t="shared" si="4"/>
        <v>1327.8752376587902</v>
      </c>
      <c r="H24" s="17">
        <f t="shared" si="5"/>
        <v>199041.63173871854</v>
      </c>
    </row>
    <row r="25" spans="2:8" x14ac:dyDescent="0.35">
      <c r="B25" s="15">
        <f t="shared" si="6"/>
        <v>8</v>
      </c>
      <c r="C25" s="7">
        <f t="shared" si="0"/>
        <v>38156</v>
      </c>
      <c r="D25" s="8">
        <f t="shared" si="1"/>
        <v>199041.63173871854</v>
      </c>
      <c r="E25" s="8">
        <f t="shared" si="2"/>
        <v>1467.5291477587523</v>
      </c>
      <c r="F25" s="8">
        <f t="shared" si="3"/>
        <v>140.58493616729535</v>
      </c>
      <c r="G25" s="8">
        <f t="shared" si="4"/>
        <v>1326.9442115914571</v>
      </c>
      <c r="H25" s="17">
        <f t="shared" si="5"/>
        <v>198901.04680255125</v>
      </c>
    </row>
    <row r="26" spans="2:8" x14ac:dyDescent="0.35">
      <c r="B26" s="15">
        <f t="shared" si="6"/>
        <v>9</v>
      </c>
      <c r="C26" s="7">
        <f t="shared" si="0"/>
        <v>38186</v>
      </c>
      <c r="D26" s="8">
        <f t="shared" si="1"/>
        <v>198901.04680255125</v>
      </c>
      <c r="E26" s="8">
        <f t="shared" si="2"/>
        <v>1467.5291477587523</v>
      </c>
      <c r="F26" s="8">
        <f t="shared" si="3"/>
        <v>141.5221690750773</v>
      </c>
      <c r="G26" s="8">
        <f t="shared" si="4"/>
        <v>1326.006978683675</v>
      </c>
      <c r="H26" s="17">
        <f t="shared" si="5"/>
        <v>198759.52463347616</v>
      </c>
    </row>
    <row r="27" spans="2:8" x14ac:dyDescent="0.35">
      <c r="B27" s="15">
        <f t="shared" si="6"/>
        <v>10</v>
      </c>
      <c r="C27" s="7">
        <f t="shared" si="0"/>
        <v>38217</v>
      </c>
      <c r="D27" s="8">
        <f t="shared" si="1"/>
        <v>198759.52463347616</v>
      </c>
      <c r="E27" s="8">
        <f t="shared" si="2"/>
        <v>1467.5291477587523</v>
      </c>
      <c r="F27" s="8">
        <f t="shared" si="3"/>
        <v>142.46565020224452</v>
      </c>
      <c r="G27" s="8">
        <f t="shared" si="4"/>
        <v>1325.0634975565079</v>
      </c>
      <c r="H27" s="17">
        <f t="shared" si="5"/>
        <v>198617.05898327392</v>
      </c>
    </row>
    <row r="28" spans="2:8" x14ac:dyDescent="0.35">
      <c r="B28" s="15">
        <f t="shared" si="6"/>
        <v>11</v>
      </c>
      <c r="C28" s="7">
        <f t="shared" si="0"/>
        <v>38248</v>
      </c>
      <c r="D28" s="8">
        <f t="shared" si="1"/>
        <v>198617.05898327392</v>
      </c>
      <c r="E28" s="8">
        <f t="shared" si="2"/>
        <v>1467.5291477587523</v>
      </c>
      <c r="F28" s="8">
        <f t="shared" si="3"/>
        <v>143.41542120359284</v>
      </c>
      <c r="G28" s="8">
        <f t="shared" si="4"/>
        <v>1324.1137265551595</v>
      </c>
      <c r="H28" s="17">
        <f t="shared" si="5"/>
        <v>198473.64356207033</v>
      </c>
    </row>
    <row r="29" spans="2:8" x14ac:dyDescent="0.35">
      <c r="B29" s="15">
        <f t="shared" si="6"/>
        <v>12</v>
      </c>
      <c r="C29" s="7">
        <f t="shared" si="0"/>
        <v>38278</v>
      </c>
      <c r="D29" s="8">
        <f t="shared" si="1"/>
        <v>198473.64356207033</v>
      </c>
      <c r="E29" s="8">
        <f t="shared" si="2"/>
        <v>1467.5291477587523</v>
      </c>
      <c r="F29" s="8">
        <f t="shared" si="3"/>
        <v>144.37152401161674</v>
      </c>
      <c r="G29" s="8">
        <f t="shared" si="4"/>
        <v>1323.1576237471356</v>
      </c>
      <c r="H29" s="17">
        <f t="shared" si="5"/>
        <v>198329.27203805873</v>
      </c>
    </row>
    <row r="30" spans="2:8" x14ac:dyDescent="0.35">
      <c r="B30" s="15">
        <f t="shared" si="6"/>
        <v>13</v>
      </c>
      <c r="C30" s="7">
        <f t="shared" si="0"/>
        <v>38309</v>
      </c>
      <c r="D30" s="8">
        <f t="shared" si="1"/>
        <v>198329.27203805873</v>
      </c>
      <c r="E30" s="8">
        <f t="shared" si="2"/>
        <v>1467.5291477587523</v>
      </c>
      <c r="F30" s="8">
        <f t="shared" si="3"/>
        <v>145.33400083836088</v>
      </c>
      <c r="G30" s="8">
        <f t="shared" si="4"/>
        <v>1322.1951469203914</v>
      </c>
      <c r="H30" s="17">
        <f t="shared" si="5"/>
        <v>198183.93803722036</v>
      </c>
    </row>
    <row r="31" spans="2:8" x14ac:dyDescent="0.35">
      <c r="B31" s="15">
        <f t="shared" si="6"/>
        <v>14</v>
      </c>
      <c r="C31" s="7">
        <f t="shared" si="0"/>
        <v>38339</v>
      </c>
      <c r="D31" s="8">
        <f t="shared" si="1"/>
        <v>198183.93803722036</v>
      </c>
      <c r="E31" s="8">
        <f t="shared" si="2"/>
        <v>1467.5291477587523</v>
      </c>
      <c r="F31" s="8">
        <f t="shared" si="3"/>
        <v>146.30289417728324</v>
      </c>
      <c r="G31" s="8">
        <f t="shared" si="4"/>
        <v>1321.2262535814689</v>
      </c>
      <c r="H31" s="17">
        <f t="shared" si="5"/>
        <v>198037.63514304307</v>
      </c>
    </row>
    <row r="32" spans="2:8" x14ac:dyDescent="0.35">
      <c r="B32" s="15">
        <f t="shared" si="6"/>
        <v>15</v>
      </c>
      <c r="C32" s="7">
        <f t="shared" si="0"/>
        <v>38370</v>
      </c>
      <c r="D32" s="8">
        <f t="shared" si="1"/>
        <v>198037.63514304307</v>
      </c>
      <c r="E32" s="8">
        <f t="shared" si="2"/>
        <v>1467.5291477587523</v>
      </c>
      <c r="F32" s="8">
        <f t="shared" si="3"/>
        <v>147.27824680513183</v>
      </c>
      <c r="G32" s="8">
        <f t="shared" si="4"/>
        <v>1320.2509009536204</v>
      </c>
      <c r="H32" s="17">
        <f t="shared" si="5"/>
        <v>197890.35689623794</v>
      </c>
    </row>
    <row r="33" spans="2:8" x14ac:dyDescent="0.35">
      <c r="B33" s="15">
        <f t="shared" si="6"/>
        <v>16</v>
      </c>
      <c r="C33" s="7">
        <f t="shared" si="0"/>
        <v>38401</v>
      </c>
      <c r="D33" s="8">
        <f t="shared" si="1"/>
        <v>197890.35689623794</v>
      </c>
      <c r="E33" s="8">
        <f t="shared" si="2"/>
        <v>1467.5291477587523</v>
      </c>
      <c r="F33" s="8">
        <f t="shared" si="3"/>
        <v>148.26010178383274</v>
      </c>
      <c r="G33" s="8">
        <f t="shared" si="4"/>
        <v>1319.2690459749197</v>
      </c>
      <c r="H33" s="17">
        <f t="shared" si="5"/>
        <v>197742.09679445412</v>
      </c>
    </row>
    <row r="34" spans="2:8" x14ac:dyDescent="0.35">
      <c r="B34" s="15">
        <f t="shared" si="6"/>
        <v>17</v>
      </c>
      <c r="C34" s="7">
        <f t="shared" si="0"/>
        <v>38429</v>
      </c>
      <c r="D34" s="8">
        <f t="shared" si="1"/>
        <v>197742.09679445412</v>
      </c>
      <c r="E34" s="8">
        <f t="shared" si="2"/>
        <v>1467.5291477587523</v>
      </c>
      <c r="F34" s="8">
        <f t="shared" si="3"/>
        <v>149.2485024623916</v>
      </c>
      <c r="G34" s="8">
        <f t="shared" si="4"/>
        <v>1318.2806452963607</v>
      </c>
      <c r="H34" s="17">
        <f t="shared" si="5"/>
        <v>197592.84829199172</v>
      </c>
    </row>
    <row r="35" spans="2:8" x14ac:dyDescent="0.35">
      <c r="B35" s="15">
        <f t="shared" si="6"/>
        <v>18</v>
      </c>
      <c r="C35" s="7">
        <f t="shared" si="0"/>
        <v>38460</v>
      </c>
      <c r="D35" s="8">
        <f t="shared" si="1"/>
        <v>197592.84829199172</v>
      </c>
      <c r="E35" s="8">
        <f t="shared" si="2"/>
        <v>1467.5291477587523</v>
      </c>
      <c r="F35" s="8">
        <f t="shared" si="3"/>
        <v>150.24349247880755</v>
      </c>
      <c r="G35" s="8">
        <f t="shared" si="4"/>
        <v>1317.2856552799449</v>
      </c>
      <c r="H35" s="17">
        <f t="shared" si="5"/>
        <v>197442.60479951292</v>
      </c>
    </row>
    <row r="36" spans="2:8" x14ac:dyDescent="0.35">
      <c r="B36" s="15">
        <f t="shared" si="6"/>
        <v>19</v>
      </c>
      <c r="C36" s="7">
        <f t="shared" si="0"/>
        <v>38490</v>
      </c>
      <c r="D36" s="8">
        <f t="shared" si="1"/>
        <v>197442.60479951292</v>
      </c>
      <c r="E36" s="8">
        <f t="shared" si="2"/>
        <v>1467.5291477587523</v>
      </c>
      <c r="F36" s="8">
        <f t="shared" si="3"/>
        <v>151.24511576199956</v>
      </c>
      <c r="G36" s="8">
        <f t="shared" si="4"/>
        <v>1316.2840319967527</v>
      </c>
      <c r="H36" s="17">
        <f t="shared" si="5"/>
        <v>197291.35968375092</v>
      </c>
    </row>
    <row r="37" spans="2:8" x14ac:dyDescent="0.35">
      <c r="B37" s="15">
        <f t="shared" si="6"/>
        <v>20</v>
      </c>
      <c r="C37" s="7">
        <f t="shared" si="0"/>
        <v>38521</v>
      </c>
      <c r="D37" s="8">
        <f t="shared" si="1"/>
        <v>197291.35968375092</v>
      </c>
      <c r="E37" s="8">
        <f t="shared" si="2"/>
        <v>1467.5291477587523</v>
      </c>
      <c r="F37" s="8">
        <f t="shared" si="3"/>
        <v>152.25341653374628</v>
      </c>
      <c r="G37" s="8">
        <f t="shared" si="4"/>
        <v>1315.275731225006</v>
      </c>
      <c r="H37" s="17">
        <f t="shared" si="5"/>
        <v>197139.1062672172</v>
      </c>
    </row>
    <row r="38" spans="2:8" x14ac:dyDescent="0.35">
      <c r="B38" s="15">
        <f t="shared" si="6"/>
        <v>21</v>
      </c>
      <c r="C38" s="7">
        <f t="shared" si="0"/>
        <v>38551</v>
      </c>
      <c r="D38" s="8">
        <f t="shared" si="1"/>
        <v>197139.1062672172</v>
      </c>
      <c r="E38" s="8">
        <f t="shared" si="2"/>
        <v>1467.5291477587523</v>
      </c>
      <c r="F38" s="8">
        <f t="shared" si="3"/>
        <v>153.26843931063789</v>
      </c>
      <c r="G38" s="8">
        <f t="shared" si="4"/>
        <v>1314.2607084481144</v>
      </c>
      <c r="H38" s="17">
        <f t="shared" si="5"/>
        <v>196985.83782790654</v>
      </c>
    </row>
    <row r="39" spans="2:8" x14ac:dyDescent="0.35">
      <c r="B39" s="15">
        <f t="shared" si="6"/>
        <v>22</v>
      </c>
      <c r="C39" s="7">
        <f t="shared" si="0"/>
        <v>38582</v>
      </c>
      <c r="D39" s="8">
        <f t="shared" si="1"/>
        <v>196985.83782790654</v>
      </c>
      <c r="E39" s="8">
        <f t="shared" si="2"/>
        <v>1467.5291477587523</v>
      </c>
      <c r="F39" s="8">
        <f t="shared" si="3"/>
        <v>154.29022890604213</v>
      </c>
      <c r="G39" s="8">
        <f t="shared" si="4"/>
        <v>1313.2389188527102</v>
      </c>
      <c r="H39" s="17">
        <f t="shared" si="5"/>
        <v>196831.54759900048</v>
      </c>
    </row>
    <row r="40" spans="2:8" x14ac:dyDescent="0.35">
      <c r="B40" s="15">
        <f t="shared" si="6"/>
        <v>23</v>
      </c>
      <c r="C40" s="7">
        <f t="shared" si="0"/>
        <v>38613</v>
      </c>
      <c r="D40" s="8">
        <f t="shared" si="1"/>
        <v>196831.54759900048</v>
      </c>
      <c r="E40" s="8">
        <f t="shared" si="2"/>
        <v>1467.5291477587523</v>
      </c>
      <c r="F40" s="8">
        <f t="shared" si="3"/>
        <v>155.31883043208248</v>
      </c>
      <c r="G40" s="8">
        <f t="shared" si="4"/>
        <v>1312.2103173266698</v>
      </c>
      <c r="H40" s="17">
        <f t="shared" si="5"/>
        <v>196676.2287685684</v>
      </c>
    </row>
    <row r="41" spans="2:8" x14ac:dyDescent="0.35">
      <c r="B41" s="15">
        <f t="shared" si="6"/>
        <v>24</v>
      </c>
      <c r="C41" s="7">
        <f t="shared" si="0"/>
        <v>38643</v>
      </c>
      <c r="D41" s="8">
        <f t="shared" si="1"/>
        <v>196676.2287685684</v>
      </c>
      <c r="E41" s="8">
        <f t="shared" si="2"/>
        <v>1467.5291477587523</v>
      </c>
      <c r="F41" s="8">
        <f t="shared" si="3"/>
        <v>156.35428930162965</v>
      </c>
      <c r="G41" s="8">
        <f t="shared" si="4"/>
        <v>1311.1748584571226</v>
      </c>
      <c r="H41" s="17">
        <f t="shared" si="5"/>
        <v>196519.87447926679</v>
      </c>
    </row>
    <row r="42" spans="2:8" x14ac:dyDescent="0.35">
      <c r="B42" s="15">
        <f t="shared" si="6"/>
        <v>25</v>
      </c>
      <c r="C42" s="7">
        <f t="shared" si="0"/>
        <v>38674</v>
      </c>
      <c r="D42" s="8">
        <f t="shared" si="1"/>
        <v>196519.87447926679</v>
      </c>
      <c r="E42" s="8">
        <f t="shared" si="2"/>
        <v>1467.5291477587523</v>
      </c>
      <c r="F42" s="8">
        <f t="shared" si="3"/>
        <v>157.39665123030721</v>
      </c>
      <c r="G42" s="8">
        <f t="shared" si="4"/>
        <v>1310.132496528445</v>
      </c>
      <c r="H42" s="17">
        <f t="shared" si="5"/>
        <v>196362.4778280365</v>
      </c>
    </row>
    <row r="43" spans="2:8" x14ac:dyDescent="0.35">
      <c r="B43" s="15">
        <f t="shared" si="6"/>
        <v>26</v>
      </c>
      <c r="C43" s="7">
        <f t="shared" si="0"/>
        <v>38704</v>
      </c>
      <c r="D43" s="8">
        <f t="shared" si="1"/>
        <v>196362.4778280365</v>
      </c>
      <c r="E43" s="8">
        <f t="shared" si="2"/>
        <v>1467.5291477587523</v>
      </c>
      <c r="F43" s="8">
        <f t="shared" si="3"/>
        <v>158.4459622385092</v>
      </c>
      <c r="G43" s="8">
        <f t="shared" si="4"/>
        <v>1309.0831855202432</v>
      </c>
      <c r="H43" s="17">
        <f t="shared" si="5"/>
        <v>196204.031865798</v>
      </c>
    </row>
    <row r="44" spans="2:8" x14ac:dyDescent="0.35">
      <c r="B44" s="15">
        <f t="shared" si="6"/>
        <v>27</v>
      </c>
      <c r="C44" s="7">
        <f t="shared" si="0"/>
        <v>38735</v>
      </c>
      <c r="D44" s="8">
        <f t="shared" si="1"/>
        <v>196204.031865798</v>
      </c>
      <c r="E44" s="8">
        <f t="shared" si="2"/>
        <v>1467.5291477587523</v>
      </c>
      <c r="F44" s="8">
        <f t="shared" si="3"/>
        <v>159.50226865343262</v>
      </c>
      <c r="G44" s="8">
        <f t="shared" si="4"/>
        <v>1308.0268791053197</v>
      </c>
      <c r="H44" s="17">
        <f t="shared" si="5"/>
        <v>196044.52959714454</v>
      </c>
    </row>
    <row r="45" spans="2:8" x14ac:dyDescent="0.35">
      <c r="B45" s="15">
        <f t="shared" si="6"/>
        <v>28</v>
      </c>
      <c r="C45" s="7">
        <f t="shared" si="0"/>
        <v>38766</v>
      </c>
      <c r="D45" s="8">
        <f t="shared" si="1"/>
        <v>196044.52959714454</v>
      </c>
      <c r="E45" s="8">
        <f t="shared" si="2"/>
        <v>1467.5291477587523</v>
      </c>
      <c r="F45" s="8">
        <f t="shared" si="3"/>
        <v>160.56561711112212</v>
      </c>
      <c r="G45" s="8">
        <f t="shared" si="4"/>
        <v>1306.9635306476303</v>
      </c>
      <c r="H45" s="17">
        <f t="shared" si="5"/>
        <v>195883.96398003341</v>
      </c>
    </row>
    <row r="46" spans="2:8" x14ac:dyDescent="0.35">
      <c r="B46" s="15">
        <f t="shared" si="6"/>
        <v>29</v>
      </c>
      <c r="C46" s="7">
        <f t="shared" si="0"/>
        <v>38794</v>
      </c>
      <c r="D46" s="8">
        <f t="shared" si="1"/>
        <v>195883.96398003341</v>
      </c>
      <c r="E46" s="8">
        <f t="shared" si="2"/>
        <v>1467.5291477587523</v>
      </c>
      <c r="F46" s="8">
        <f t="shared" si="3"/>
        <v>161.63605455852965</v>
      </c>
      <c r="G46" s="8">
        <f t="shared" si="4"/>
        <v>1305.8930932002227</v>
      </c>
      <c r="H46" s="17">
        <f t="shared" si="5"/>
        <v>195722.32792547491</v>
      </c>
    </row>
    <row r="47" spans="2:8" x14ac:dyDescent="0.35">
      <c r="B47" s="15">
        <f t="shared" si="6"/>
        <v>30</v>
      </c>
      <c r="C47" s="7">
        <f t="shared" si="0"/>
        <v>38825</v>
      </c>
      <c r="D47" s="8">
        <f t="shared" si="1"/>
        <v>195722.32792547491</v>
      </c>
      <c r="E47" s="8">
        <f t="shared" si="2"/>
        <v>1467.5291477587523</v>
      </c>
      <c r="F47" s="8">
        <f t="shared" si="3"/>
        <v>162.71362825558654</v>
      </c>
      <c r="G47" s="8">
        <f t="shared" si="4"/>
        <v>1304.8155195031657</v>
      </c>
      <c r="H47" s="17">
        <f t="shared" si="5"/>
        <v>195559.61429721929</v>
      </c>
    </row>
    <row r="48" spans="2:8" x14ac:dyDescent="0.35">
      <c r="B48" s="15">
        <f t="shared" si="6"/>
        <v>31</v>
      </c>
      <c r="C48" s="7">
        <f t="shared" si="0"/>
        <v>38855</v>
      </c>
      <c r="D48" s="8">
        <f t="shared" si="1"/>
        <v>195559.61429721929</v>
      </c>
      <c r="E48" s="8">
        <f t="shared" si="2"/>
        <v>1467.5291477587523</v>
      </c>
      <c r="F48" s="8">
        <f t="shared" si="3"/>
        <v>163.79838577729041</v>
      </c>
      <c r="G48" s="8">
        <f t="shared" si="4"/>
        <v>1303.7307619814619</v>
      </c>
      <c r="H48" s="17">
        <f t="shared" si="5"/>
        <v>195395.81591144201</v>
      </c>
    </row>
    <row r="49" spans="2:8" x14ac:dyDescent="0.35">
      <c r="B49" s="15">
        <f t="shared" si="6"/>
        <v>32</v>
      </c>
      <c r="C49" s="7">
        <f t="shared" si="0"/>
        <v>38886</v>
      </c>
      <c r="D49" s="8">
        <f t="shared" si="1"/>
        <v>195395.81591144201</v>
      </c>
      <c r="E49" s="8">
        <f t="shared" si="2"/>
        <v>1467.5291477587523</v>
      </c>
      <c r="F49" s="8">
        <f t="shared" si="3"/>
        <v>164.89037501580572</v>
      </c>
      <c r="G49" s="8">
        <f t="shared" si="4"/>
        <v>1302.6387727429467</v>
      </c>
      <c r="H49" s="17">
        <f t="shared" si="5"/>
        <v>195230.92553642622</v>
      </c>
    </row>
    <row r="50" spans="2:8" x14ac:dyDescent="0.35">
      <c r="B50" s="15">
        <f t="shared" si="6"/>
        <v>33</v>
      </c>
      <c r="C50" s="7">
        <f t="shared" si="0"/>
        <v>38916</v>
      </c>
      <c r="D50" s="8">
        <f t="shared" si="1"/>
        <v>195230.92553642622</v>
      </c>
      <c r="E50" s="8">
        <f t="shared" si="2"/>
        <v>1467.5291477587523</v>
      </c>
      <c r="F50" s="8">
        <f t="shared" si="3"/>
        <v>165.98964418257773</v>
      </c>
      <c r="G50" s="8">
        <f t="shared" si="4"/>
        <v>1301.5395035761744</v>
      </c>
      <c r="H50" s="17">
        <f t="shared" si="5"/>
        <v>195064.93589224364</v>
      </c>
    </row>
    <row r="51" spans="2:8" x14ac:dyDescent="0.35">
      <c r="B51" s="15">
        <f t="shared" si="6"/>
        <v>34</v>
      </c>
      <c r="C51" s="7">
        <f t="shared" si="0"/>
        <v>38947</v>
      </c>
      <c r="D51" s="8">
        <f t="shared" si="1"/>
        <v>195064.93589224364</v>
      </c>
      <c r="E51" s="8">
        <f t="shared" si="2"/>
        <v>1467.5291477587523</v>
      </c>
      <c r="F51" s="8">
        <f t="shared" si="3"/>
        <v>167.09624181046158</v>
      </c>
      <c r="G51" s="8">
        <f t="shared" si="4"/>
        <v>1300.4329059482909</v>
      </c>
      <c r="H51" s="17">
        <f t="shared" si="5"/>
        <v>194897.83965043319</v>
      </c>
    </row>
    <row r="52" spans="2:8" x14ac:dyDescent="0.35">
      <c r="B52" s="15">
        <f t="shared" si="6"/>
        <v>35</v>
      </c>
      <c r="C52" s="7">
        <f t="shared" si="0"/>
        <v>38978</v>
      </c>
      <c r="D52" s="8">
        <f t="shared" si="1"/>
        <v>194897.83965043319</v>
      </c>
      <c r="E52" s="8">
        <f t="shared" si="2"/>
        <v>1467.5291477587523</v>
      </c>
      <c r="F52" s="8">
        <f t="shared" si="3"/>
        <v>168.21021675586471</v>
      </c>
      <c r="G52" s="8">
        <f t="shared" si="4"/>
        <v>1299.3189310028877</v>
      </c>
      <c r="H52" s="17">
        <f t="shared" si="5"/>
        <v>194729.6294336773</v>
      </c>
    </row>
    <row r="53" spans="2:8" x14ac:dyDescent="0.35">
      <c r="B53" s="15">
        <f t="shared" si="6"/>
        <v>36</v>
      </c>
      <c r="C53" s="7">
        <f t="shared" si="0"/>
        <v>39008</v>
      </c>
      <c r="D53" s="8">
        <f t="shared" si="1"/>
        <v>194729.6294336773</v>
      </c>
      <c r="E53" s="8">
        <f t="shared" si="2"/>
        <v>1467.5291477587523</v>
      </c>
      <c r="F53" s="8">
        <f t="shared" si="3"/>
        <v>169.33161820090373</v>
      </c>
      <c r="G53" s="8">
        <f t="shared" si="4"/>
        <v>1298.1975295578486</v>
      </c>
      <c r="H53" s="17">
        <f t="shared" si="5"/>
        <v>194560.29781547643</v>
      </c>
    </row>
    <row r="54" spans="2:8" x14ac:dyDescent="0.35">
      <c r="B54" s="15">
        <f t="shared" si="6"/>
        <v>37</v>
      </c>
      <c r="C54" s="7">
        <f t="shared" si="0"/>
        <v>39039</v>
      </c>
      <c r="D54" s="8">
        <f t="shared" si="1"/>
        <v>194560.29781547643</v>
      </c>
      <c r="E54" s="8">
        <f t="shared" si="2"/>
        <v>1467.5291477587523</v>
      </c>
      <c r="F54" s="8">
        <f t="shared" si="3"/>
        <v>170.46049565557649</v>
      </c>
      <c r="G54" s="8">
        <f t="shared" si="4"/>
        <v>1297.068652103176</v>
      </c>
      <c r="H54" s="17">
        <f t="shared" si="5"/>
        <v>194389.83731982083</v>
      </c>
    </row>
    <row r="55" spans="2:8" x14ac:dyDescent="0.35">
      <c r="B55" s="15">
        <f t="shared" si="6"/>
        <v>38</v>
      </c>
      <c r="C55" s="7">
        <f t="shared" si="0"/>
        <v>39069</v>
      </c>
      <c r="D55" s="8">
        <f t="shared" si="1"/>
        <v>194389.83731982083</v>
      </c>
      <c r="E55" s="8">
        <f t="shared" si="2"/>
        <v>1467.5291477587523</v>
      </c>
      <c r="F55" s="8">
        <f t="shared" si="3"/>
        <v>171.59689895994694</v>
      </c>
      <c r="G55" s="8">
        <f t="shared" si="4"/>
        <v>1295.9322487988054</v>
      </c>
      <c r="H55" s="17">
        <f t="shared" si="5"/>
        <v>194218.24042086088</v>
      </c>
    </row>
    <row r="56" spans="2:8" x14ac:dyDescent="0.35">
      <c r="B56" s="15">
        <f t="shared" si="6"/>
        <v>39</v>
      </c>
      <c r="C56" s="7">
        <f t="shared" si="0"/>
        <v>39100</v>
      </c>
      <c r="D56" s="8">
        <f t="shared" si="1"/>
        <v>194218.24042086088</v>
      </c>
      <c r="E56" s="8">
        <f t="shared" si="2"/>
        <v>1467.5291477587523</v>
      </c>
      <c r="F56" s="8">
        <f t="shared" si="3"/>
        <v>172.74087828634663</v>
      </c>
      <c r="G56" s="8">
        <f t="shared" si="4"/>
        <v>1294.7882694724058</v>
      </c>
      <c r="H56" s="17">
        <f t="shared" si="5"/>
        <v>194045.49954257454</v>
      </c>
    </row>
    <row r="57" spans="2:8" x14ac:dyDescent="0.35">
      <c r="B57" s="15">
        <f t="shared" si="6"/>
        <v>40</v>
      </c>
      <c r="C57" s="7">
        <f t="shared" si="0"/>
        <v>39131</v>
      </c>
      <c r="D57" s="8">
        <f t="shared" si="1"/>
        <v>194045.49954257454</v>
      </c>
      <c r="E57" s="8">
        <f t="shared" si="2"/>
        <v>1467.5291477587523</v>
      </c>
      <c r="F57" s="8">
        <f t="shared" si="3"/>
        <v>173.89248414158891</v>
      </c>
      <c r="G57" s="8">
        <f t="shared" si="4"/>
        <v>1293.6366636171633</v>
      </c>
      <c r="H57" s="17">
        <f t="shared" si="5"/>
        <v>193871.60705843297</v>
      </c>
    </row>
    <row r="58" spans="2:8" x14ac:dyDescent="0.35">
      <c r="B58" s="15">
        <f t="shared" si="6"/>
        <v>41</v>
      </c>
      <c r="C58" s="7">
        <f t="shared" si="0"/>
        <v>39159</v>
      </c>
      <c r="D58" s="8">
        <f t="shared" si="1"/>
        <v>193871.60705843297</v>
      </c>
      <c r="E58" s="8">
        <f t="shared" si="2"/>
        <v>1467.5291477587523</v>
      </c>
      <c r="F58" s="8">
        <f t="shared" si="3"/>
        <v>175.05176736919952</v>
      </c>
      <c r="G58" s="8">
        <f t="shared" si="4"/>
        <v>1292.4773803895528</v>
      </c>
      <c r="H58" s="17">
        <f t="shared" si="5"/>
        <v>193696.55529106379</v>
      </c>
    </row>
    <row r="59" spans="2:8" x14ac:dyDescent="0.35">
      <c r="B59" s="15">
        <f t="shared" si="6"/>
        <v>42</v>
      </c>
      <c r="C59" s="7">
        <f t="shared" si="0"/>
        <v>39190</v>
      </c>
      <c r="D59" s="8">
        <f t="shared" si="1"/>
        <v>193696.55529106379</v>
      </c>
      <c r="E59" s="8">
        <f t="shared" si="2"/>
        <v>1467.5291477587523</v>
      </c>
      <c r="F59" s="8">
        <f t="shared" si="3"/>
        <v>176.2187791516609</v>
      </c>
      <c r="G59" s="8">
        <f t="shared" si="4"/>
        <v>1291.3103686070915</v>
      </c>
      <c r="H59" s="17">
        <f t="shared" si="5"/>
        <v>193520.33651191212</v>
      </c>
    </row>
    <row r="60" spans="2:8" x14ac:dyDescent="0.35">
      <c r="B60" s="15">
        <f t="shared" si="6"/>
        <v>43</v>
      </c>
      <c r="C60" s="7">
        <f t="shared" si="0"/>
        <v>39220</v>
      </c>
      <c r="D60" s="8">
        <f t="shared" si="1"/>
        <v>193520.33651191212</v>
      </c>
      <c r="E60" s="8">
        <f t="shared" si="2"/>
        <v>1467.5291477587523</v>
      </c>
      <c r="F60" s="8">
        <f t="shared" si="3"/>
        <v>177.39357101267191</v>
      </c>
      <c r="G60" s="8">
        <f t="shared" si="4"/>
        <v>1290.1355767460805</v>
      </c>
      <c r="H60" s="17">
        <f t="shared" si="5"/>
        <v>193342.94294089946</v>
      </c>
    </row>
    <row r="61" spans="2:8" x14ac:dyDescent="0.35">
      <c r="B61" s="15">
        <f t="shared" si="6"/>
        <v>44</v>
      </c>
      <c r="C61" s="7">
        <f t="shared" si="0"/>
        <v>39251</v>
      </c>
      <c r="D61" s="8">
        <f t="shared" si="1"/>
        <v>193342.94294089946</v>
      </c>
      <c r="E61" s="8">
        <f t="shared" si="2"/>
        <v>1467.5291477587523</v>
      </c>
      <c r="F61" s="8">
        <f t="shared" si="3"/>
        <v>178.57619481942311</v>
      </c>
      <c r="G61" s="8">
        <f t="shared" si="4"/>
        <v>1288.9529529393292</v>
      </c>
      <c r="H61" s="17">
        <f t="shared" si="5"/>
        <v>193164.36674607999</v>
      </c>
    </row>
    <row r="62" spans="2:8" x14ac:dyDescent="0.35">
      <c r="B62" s="15">
        <f t="shared" si="6"/>
        <v>45</v>
      </c>
      <c r="C62" s="7">
        <f t="shared" si="0"/>
        <v>39281</v>
      </c>
      <c r="D62" s="8">
        <f t="shared" si="1"/>
        <v>193164.36674607999</v>
      </c>
      <c r="E62" s="8">
        <f t="shared" si="2"/>
        <v>1467.5291477587523</v>
      </c>
      <c r="F62" s="8">
        <f t="shared" si="3"/>
        <v>179.76670278488587</v>
      </c>
      <c r="G62" s="8">
        <f t="shared" si="4"/>
        <v>1287.7624449738664</v>
      </c>
      <c r="H62" s="17">
        <f t="shared" si="5"/>
        <v>192984.60004329513</v>
      </c>
    </row>
    <row r="63" spans="2:8" x14ac:dyDescent="0.35">
      <c r="B63" s="15">
        <f t="shared" si="6"/>
        <v>46</v>
      </c>
      <c r="C63" s="7">
        <f t="shared" si="0"/>
        <v>39312</v>
      </c>
      <c r="D63" s="8">
        <f t="shared" si="1"/>
        <v>192984.60004329513</v>
      </c>
      <c r="E63" s="8">
        <f t="shared" si="2"/>
        <v>1467.5291477587523</v>
      </c>
      <c r="F63" s="8">
        <f t="shared" si="3"/>
        <v>180.96514747011847</v>
      </c>
      <c r="G63" s="8">
        <f t="shared" si="4"/>
        <v>1286.5640002886339</v>
      </c>
      <c r="H63" s="17">
        <f t="shared" si="5"/>
        <v>192803.63489582503</v>
      </c>
    </row>
    <row r="64" spans="2:8" x14ac:dyDescent="0.35">
      <c r="B64" s="15">
        <f t="shared" si="6"/>
        <v>47</v>
      </c>
      <c r="C64" s="7">
        <f t="shared" si="0"/>
        <v>39343</v>
      </c>
      <c r="D64" s="8">
        <f t="shared" si="1"/>
        <v>192803.63489582503</v>
      </c>
      <c r="E64" s="8">
        <f t="shared" si="2"/>
        <v>1467.5291477587523</v>
      </c>
      <c r="F64" s="8">
        <f t="shared" si="3"/>
        <v>182.1715817865859</v>
      </c>
      <c r="G64" s="8">
        <f t="shared" si="4"/>
        <v>1285.3575659721666</v>
      </c>
      <c r="H64" s="17">
        <f t="shared" si="5"/>
        <v>192621.46331403841</v>
      </c>
    </row>
    <row r="65" spans="2:8" x14ac:dyDescent="0.35">
      <c r="B65" s="15">
        <f t="shared" si="6"/>
        <v>48</v>
      </c>
      <c r="C65" s="7">
        <f t="shared" si="0"/>
        <v>39373</v>
      </c>
      <c r="D65" s="8">
        <f t="shared" si="1"/>
        <v>192621.46331403841</v>
      </c>
      <c r="E65" s="8">
        <f t="shared" si="2"/>
        <v>1467.5291477587523</v>
      </c>
      <c r="F65" s="8">
        <f t="shared" si="3"/>
        <v>183.38605899849648</v>
      </c>
      <c r="G65" s="8">
        <f t="shared" si="4"/>
        <v>1284.1430887602558</v>
      </c>
      <c r="H65" s="17">
        <f t="shared" si="5"/>
        <v>192438.07725503994</v>
      </c>
    </row>
    <row r="66" spans="2:8" x14ac:dyDescent="0.35">
      <c r="B66" s="15">
        <f t="shared" si="6"/>
        <v>49</v>
      </c>
      <c r="C66" s="7">
        <f t="shared" si="0"/>
        <v>39404</v>
      </c>
      <c r="D66" s="8">
        <f t="shared" si="1"/>
        <v>192438.07725503994</v>
      </c>
      <c r="E66" s="8">
        <f t="shared" si="2"/>
        <v>1467.5291477587523</v>
      </c>
      <c r="F66" s="8">
        <f t="shared" si="3"/>
        <v>184.60863272515317</v>
      </c>
      <c r="G66" s="8">
        <f t="shared" si="4"/>
        <v>1282.920515033599</v>
      </c>
      <c r="H66" s="17">
        <f t="shared" si="5"/>
        <v>192253.46862231474</v>
      </c>
    </row>
    <row r="67" spans="2:8" x14ac:dyDescent="0.35">
      <c r="B67" s="15">
        <f t="shared" si="6"/>
        <v>50</v>
      </c>
      <c r="C67" s="7">
        <f t="shared" si="0"/>
        <v>39434</v>
      </c>
      <c r="D67" s="8">
        <f t="shared" si="1"/>
        <v>192253.46862231474</v>
      </c>
      <c r="E67" s="8">
        <f t="shared" si="2"/>
        <v>1467.5291477587523</v>
      </c>
      <c r="F67" s="8">
        <f t="shared" si="3"/>
        <v>185.83935694332081</v>
      </c>
      <c r="G67" s="8">
        <f t="shared" si="4"/>
        <v>1281.6897908154315</v>
      </c>
      <c r="H67" s="17">
        <f t="shared" si="5"/>
        <v>192067.62926537145</v>
      </c>
    </row>
    <row r="68" spans="2:8" x14ac:dyDescent="0.35">
      <c r="B68" s="15">
        <f t="shared" si="6"/>
        <v>51</v>
      </c>
      <c r="C68" s="7">
        <f t="shared" si="0"/>
        <v>39465</v>
      </c>
      <c r="D68" s="8">
        <f t="shared" si="1"/>
        <v>192067.62926537145</v>
      </c>
      <c r="E68" s="8">
        <f t="shared" si="2"/>
        <v>1467.5291477587523</v>
      </c>
      <c r="F68" s="8">
        <f t="shared" si="3"/>
        <v>187.07828598960967</v>
      </c>
      <c r="G68" s="8">
        <f t="shared" si="4"/>
        <v>1280.4508617691426</v>
      </c>
      <c r="H68" s="17">
        <f t="shared" si="5"/>
        <v>191880.55097938183</v>
      </c>
    </row>
    <row r="69" spans="2:8" x14ac:dyDescent="0.35">
      <c r="B69" s="15">
        <f t="shared" si="6"/>
        <v>52</v>
      </c>
      <c r="C69" s="7">
        <f t="shared" si="0"/>
        <v>39496</v>
      </c>
      <c r="D69" s="8">
        <f t="shared" si="1"/>
        <v>191880.55097938183</v>
      </c>
      <c r="E69" s="8">
        <f t="shared" si="2"/>
        <v>1467.5291477587523</v>
      </c>
      <c r="F69" s="8">
        <f t="shared" si="3"/>
        <v>188.32547456287367</v>
      </c>
      <c r="G69" s="8">
        <f t="shared" si="4"/>
        <v>1279.2036731958785</v>
      </c>
      <c r="H69" s="17">
        <f t="shared" si="5"/>
        <v>191692.22550481895</v>
      </c>
    </row>
    <row r="70" spans="2:8" x14ac:dyDescent="0.35">
      <c r="B70" s="15">
        <f t="shared" si="6"/>
        <v>53</v>
      </c>
      <c r="C70" s="7">
        <f t="shared" si="0"/>
        <v>39525</v>
      </c>
      <c r="D70" s="8">
        <f t="shared" si="1"/>
        <v>191692.22550481895</v>
      </c>
      <c r="E70" s="8">
        <f t="shared" si="2"/>
        <v>1467.5291477587523</v>
      </c>
      <c r="F70" s="8">
        <f t="shared" si="3"/>
        <v>189.5809777266262</v>
      </c>
      <c r="G70" s="8">
        <f t="shared" si="4"/>
        <v>1277.948170032126</v>
      </c>
      <c r="H70" s="17">
        <f t="shared" si="5"/>
        <v>191502.64452709237</v>
      </c>
    </row>
    <row r="71" spans="2:8" x14ac:dyDescent="0.35">
      <c r="B71" s="15">
        <f t="shared" si="6"/>
        <v>54</v>
      </c>
      <c r="C71" s="7">
        <f t="shared" si="0"/>
        <v>39556</v>
      </c>
      <c r="D71" s="8">
        <f t="shared" si="1"/>
        <v>191502.64452709237</v>
      </c>
      <c r="E71" s="8">
        <f t="shared" si="2"/>
        <v>1467.5291477587523</v>
      </c>
      <c r="F71" s="8">
        <f t="shared" si="3"/>
        <v>190.84485091147042</v>
      </c>
      <c r="G71" s="8">
        <f t="shared" si="4"/>
        <v>1276.684296847282</v>
      </c>
      <c r="H71" s="17">
        <f t="shared" si="5"/>
        <v>191311.7996761809</v>
      </c>
    </row>
    <row r="72" spans="2:8" x14ac:dyDescent="0.35">
      <c r="B72" s="15">
        <f t="shared" si="6"/>
        <v>55</v>
      </c>
      <c r="C72" s="7">
        <f t="shared" si="0"/>
        <v>39586</v>
      </c>
      <c r="D72" s="8">
        <f t="shared" si="1"/>
        <v>191311.7996761809</v>
      </c>
      <c r="E72" s="8">
        <f t="shared" si="2"/>
        <v>1467.5291477587523</v>
      </c>
      <c r="F72" s="8">
        <f t="shared" si="3"/>
        <v>192.11714991754681</v>
      </c>
      <c r="G72" s="8">
        <f t="shared" si="4"/>
        <v>1275.4119978412054</v>
      </c>
      <c r="H72" s="17">
        <f t="shared" si="5"/>
        <v>191119.68252626335</v>
      </c>
    </row>
    <row r="73" spans="2:8" x14ac:dyDescent="0.35">
      <c r="B73" s="15">
        <f t="shared" si="6"/>
        <v>56</v>
      </c>
      <c r="C73" s="7">
        <f t="shared" si="0"/>
        <v>39617</v>
      </c>
      <c r="D73" s="8">
        <f t="shared" si="1"/>
        <v>191119.68252626335</v>
      </c>
      <c r="E73" s="8">
        <f t="shared" si="2"/>
        <v>1467.5291477587523</v>
      </c>
      <c r="F73" s="8">
        <f t="shared" si="3"/>
        <v>193.39793091699718</v>
      </c>
      <c r="G73" s="8">
        <f t="shared" si="4"/>
        <v>1274.1312168417551</v>
      </c>
      <c r="H73" s="17">
        <f t="shared" si="5"/>
        <v>190926.28459534637</v>
      </c>
    </row>
    <row r="74" spans="2:8" x14ac:dyDescent="0.35">
      <c r="B74" s="15">
        <f t="shared" si="6"/>
        <v>57</v>
      </c>
      <c r="C74" s="7">
        <f t="shared" si="0"/>
        <v>39647</v>
      </c>
      <c r="D74" s="8">
        <f t="shared" si="1"/>
        <v>190926.28459534637</v>
      </c>
      <c r="E74" s="8">
        <f t="shared" si="2"/>
        <v>1467.5291477587523</v>
      </c>
      <c r="F74" s="8">
        <f t="shared" si="3"/>
        <v>194.68725045644376</v>
      </c>
      <c r="G74" s="8">
        <f t="shared" si="4"/>
        <v>1272.8418973023086</v>
      </c>
      <c r="H74" s="17">
        <f t="shared" si="5"/>
        <v>190731.59734488989</v>
      </c>
    </row>
    <row r="75" spans="2:8" x14ac:dyDescent="0.35">
      <c r="B75" s="15">
        <f t="shared" si="6"/>
        <v>58</v>
      </c>
      <c r="C75" s="7">
        <f t="shared" si="0"/>
        <v>39678</v>
      </c>
      <c r="D75" s="8">
        <f t="shared" si="1"/>
        <v>190731.59734488989</v>
      </c>
      <c r="E75" s="8">
        <f t="shared" si="2"/>
        <v>1467.5291477587523</v>
      </c>
      <c r="F75" s="8">
        <f t="shared" si="3"/>
        <v>195.98516545948678</v>
      </c>
      <c r="G75" s="8">
        <f t="shared" si="4"/>
        <v>1271.5439822992655</v>
      </c>
      <c r="H75" s="17">
        <f t="shared" si="5"/>
        <v>190535.61217943043</v>
      </c>
    </row>
    <row r="76" spans="2:8" x14ac:dyDescent="0.35">
      <c r="B76" s="15">
        <f t="shared" si="6"/>
        <v>59</v>
      </c>
      <c r="C76" s="7">
        <f t="shared" si="0"/>
        <v>39709</v>
      </c>
      <c r="D76" s="8">
        <f t="shared" si="1"/>
        <v>190535.61217943043</v>
      </c>
      <c r="E76" s="8">
        <f t="shared" si="2"/>
        <v>1467.5291477587523</v>
      </c>
      <c r="F76" s="8">
        <f t="shared" si="3"/>
        <v>197.29173322921662</v>
      </c>
      <c r="G76" s="8">
        <f t="shared" si="4"/>
        <v>1270.2374145295357</v>
      </c>
      <c r="H76" s="17">
        <f t="shared" si="5"/>
        <v>190338.32044620119</v>
      </c>
    </row>
    <row r="77" spans="2:8" x14ac:dyDescent="0.35">
      <c r="B77" s="15">
        <f t="shared" si="6"/>
        <v>60</v>
      </c>
      <c r="C77" s="7">
        <f t="shared" si="0"/>
        <v>39739</v>
      </c>
      <c r="D77" s="8">
        <f t="shared" si="1"/>
        <v>190338.32044620119</v>
      </c>
      <c r="E77" s="8">
        <f t="shared" si="2"/>
        <v>1467.5291477587523</v>
      </c>
      <c r="F77" s="8">
        <f t="shared" si="3"/>
        <v>198.60701145074478</v>
      </c>
      <c r="G77" s="8">
        <f t="shared" si="4"/>
        <v>1268.9221363080076</v>
      </c>
      <c r="H77" s="17">
        <f t="shared" si="5"/>
        <v>190139.71343475045</v>
      </c>
    </row>
    <row r="78" spans="2:8" x14ac:dyDescent="0.35">
      <c r="B78" s="15">
        <f t="shared" si="6"/>
        <v>61</v>
      </c>
      <c r="C78" s="7">
        <f t="shared" si="0"/>
        <v>39770</v>
      </c>
      <c r="D78" s="8">
        <f t="shared" si="1"/>
        <v>190139.71343475045</v>
      </c>
      <c r="E78" s="8">
        <f t="shared" si="2"/>
        <v>1467.5291477587523</v>
      </c>
      <c r="F78" s="8">
        <f t="shared" si="3"/>
        <v>199.93105819374972</v>
      </c>
      <c r="G78" s="8">
        <f t="shared" si="4"/>
        <v>1267.5980895650025</v>
      </c>
      <c r="H78" s="17">
        <f t="shared" si="5"/>
        <v>189939.78237655672</v>
      </c>
    </row>
    <row r="79" spans="2:8" x14ac:dyDescent="0.35">
      <c r="B79" s="15">
        <f t="shared" si="6"/>
        <v>62</v>
      </c>
      <c r="C79" s="7">
        <f t="shared" si="0"/>
        <v>39800</v>
      </c>
      <c r="D79" s="8">
        <f t="shared" si="1"/>
        <v>189939.78237655672</v>
      </c>
      <c r="E79" s="8">
        <f t="shared" si="2"/>
        <v>1467.5291477587523</v>
      </c>
      <c r="F79" s="8">
        <f t="shared" si="3"/>
        <v>201.26393191504135</v>
      </c>
      <c r="G79" s="8">
        <f t="shared" si="4"/>
        <v>1266.2652158437108</v>
      </c>
      <c r="H79" s="17">
        <f t="shared" si="5"/>
        <v>189738.51844464167</v>
      </c>
    </row>
    <row r="80" spans="2:8" x14ac:dyDescent="0.35">
      <c r="B80" s="15">
        <f t="shared" si="6"/>
        <v>63</v>
      </c>
      <c r="C80" s="7">
        <f t="shared" si="0"/>
        <v>39831</v>
      </c>
      <c r="D80" s="8">
        <f t="shared" si="1"/>
        <v>189738.51844464167</v>
      </c>
      <c r="E80" s="8">
        <f t="shared" si="2"/>
        <v>1467.5291477587523</v>
      </c>
      <c r="F80" s="8">
        <f t="shared" si="3"/>
        <v>202.60569146114165</v>
      </c>
      <c r="G80" s="8">
        <f t="shared" si="4"/>
        <v>1264.9234562976105</v>
      </c>
      <c r="H80" s="17">
        <f t="shared" si="5"/>
        <v>189535.91275318054</v>
      </c>
    </row>
    <row r="81" spans="2:8" x14ac:dyDescent="0.35">
      <c r="B81" s="15">
        <f t="shared" si="6"/>
        <v>64</v>
      </c>
      <c r="C81" s="7">
        <f t="shared" si="0"/>
        <v>39862</v>
      </c>
      <c r="D81" s="8">
        <f t="shared" si="1"/>
        <v>189535.91275318054</v>
      </c>
      <c r="E81" s="8">
        <f t="shared" si="2"/>
        <v>1467.5291477587523</v>
      </c>
      <c r="F81" s="8">
        <f t="shared" si="3"/>
        <v>203.95639607088265</v>
      </c>
      <c r="G81" s="8">
        <f t="shared" si="4"/>
        <v>1263.5727516878696</v>
      </c>
      <c r="H81" s="17">
        <f t="shared" si="5"/>
        <v>189331.95635710965</v>
      </c>
    </row>
    <row r="82" spans="2:8" x14ac:dyDescent="0.35">
      <c r="B82" s="15">
        <f t="shared" si="6"/>
        <v>65</v>
      </c>
      <c r="C82" s="7">
        <f t="shared" ref="C82:C145" si="7">IF(Loan_Not_Paid*Values_Entered,Payment_Date,"")</f>
        <v>39890</v>
      </c>
      <c r="D82" s="8">
        <f t="shared" ref="D82:D145" si="8">IF(Loan_Not_Paid*Values_Entered,Beginning_Balance,"")</f>
        <v>189331.95635710965</v>
      </c>
      <c r="E82" s="8">
        <f t="shared" ref="E82:E145" si="9">IF(Loan_Not_Paid*Values_Entered,Monthly_Payment,"")</f>
        <v>1467.5291477587523</v>
      </c>
      <c r="F82" s="8">
        <f t="shared" ref="F82:F145" si="10">IF(Loan_Not_Paid*Values_Entered,Principal,"")</f>
        <v>205.31610537802183</v>
      </c>
      <c r="G82" s="8">
        <f t="shared" ref="G82:G145" si="11">IF(Loan_Not_Paid*Values_Entered,Interest,"")</f>
        <v>1262.2130423807305</v>
      </c>
      <c r="H82" s="17">
        <f t="shared" ref="H82:H145" si="12">IF(Loan_Not_Paid*Values_Entered,Ending_Balance,"")</f>
        <v>189126.64025173165</v>
      </c>
    </row>
    <row r="83" spans="2:8" x14ac:dyDescent="0.35">
      <c r="B83" s="15">
        <f t="shared" ref="B83:B146" si="13">IF(Loan_Not_Paid*Values_Entered,Payment_Number,"")</f>
        <v>66</v>
      </c>
      <c r="C83" s="7">
        <f t="shared" si="7"/>
        <v>39921</v>
      </c>
      <c r="D83" s="8">
        <f t="shared" si="8"/>
        <v>189126.64025173165</v>
      </c>
      <c r="E83" s="8">
        <f t="shared" si="9"/>
        <v>1467.5291477587523</v>
      </c>
      <c r="F83" s="8">
        <f t="shared" si="10"/>
        <v>206.68487941387534</v>
      </c>
      <c r="G83" s="8">
        <f t="shared" si="11"/>
        <v>1260.844268344877</v>
      </c>
      <c r="H83" s="17">
        <f t="shared" si="12"/>
        <v>188919.95537231781</v>
      </c>
    </row>
    <row r="84" spans="2:8" x14ac:dyDescent="0.35">
      <c r="B84" s="15">
        <f t="shared" si="13"/>
        <v>67</v>
      </c>
      <c r="C84" s="7">
        <f t="shared" si="7"/>
        <v>39951</v>
      </c>
      <c r="D84" s="8">
        <f t="shared" si="8"/>
        <v>188919.95537231781</v>
      </c>
      <c r="E84" s="8">
        <f t="shared" si="9"/>
        <v>1467.5291477587523</v>
      </c>
      <c r="F84" s="8">
        <f t="shared" si="10"/>
        <v>208.06277860996784</v>
      </c>
      <c r="G84" s="8">
        <f t="shared" si="11"/>
        <v>1259.4663691487845</v>
      </c>
      <c r="H84" s="17">
        <f t="shared" si="12"/>
        <v>188711.89259370783</v>
      </c>
    </row>
    <row r="85" spans="2:8" x14ac:dyDescent="0.35">
      <c r="B85" s="15">
        <f t="shared" si="13"/>
        <v>68</v>
      </c>
      <c r="C85" s="7">
        <f t="shared" si="7"/>
        <v>39982</v>
      </c>
      <c r="D85" s="8">
        <f t="shared" si="8"/>
        <v>188711.89259370783</v>
      </c>
      <c r="E85" s="8">
        <f t="shared" si="9"/>
        <v>1467.5291477587523</v>
      </c>
      <c r="F85" s="8">
        <f t="shared" si="10"/>
        <v>209.44986380070094</v>
      </c>
      <c r="G85" s="8">
        <f t="shared" si="11"/>
        <v>1258.0792839580513</v>
      </c>
      <c r="H85" s="17">
        <f t="shared" si="12"/>
        <v>188502.44272990711</v>
      </c>
    </row>
    <row r="86" spans="2:8" x14ac:dyDescent="0.35">
      <c r="B86" s="15">
        <f t="shared" si="13"/>
        <v>69</v>
      </c>
      <c r="C86" s="7">
        <f t="shared" si="7"/>
        <v>40012</v>
      </c>
      <c r="D86" s="8">
        <f t="shared" si="8"/>
        <v>188502.44272990711</v>
      </c>
      <c r="E86" s="8">
        <f t="shared" si="9"/>
        <v>1467.5291477587523</v>
      </c>
      <c r="F86" s="8">
        <f t="shared" si="10"/>
        <v>210.84619622603893</v>
      </c>
      <c r="G86" s="8">
        <f t="shared" si="11"/>
        <v>1256.6829515327133</v>
      </c>
      <c r="H86" s="17">
        <f t="shared" si="12"/>
        <v>188291.59653368109</v>
      </c>
    </row>
    <row r="87" spans="2:8" x14ac:dyDescent="0.35">
      <c r="B87" s="15">
        <f t="shared" si="13"/>
        <v>70</v>
      </c>
      <c r="C87" s="7">
        <f t="shared" si="7"/>
        <v>40043</v>
      </c>
      <c r="D87" s="8">
        <f t="shared" si="8"/>
        <v>188291.59653368109</v>
      </c>
      <c r="E87" s="8">
        <f t="shared" si="9"/>
        <v>1467.5291477587523</v>
      </c>
      <c r="F87" s="8">
        <f t="shared" si="10"/>
        <v>212.25183753421254</v>
      </c>
      <c r="G87" s="8">
        <f t="shared" si="11"/>
        <v>1255.2773102245399</v>
      </c>
      <c r="H87" s="17">
        <f t="shared" si="12"/>
        <v>188079.34469614684</v>
      </c>
    </row>
    <row r="88" spans="2:8" x14ac:dyDescent="0.35">
      <c r="B88" s="15">
        <f t="shared" si="13"/>
        <v>71</v>
      </c>
      <c r="C88" s="7">
        <f t="shared" si="7"/>
        <v>40074</v>
      </c>
      <c r="D88" s="8">
        <f t="shared" si="8"/>
        <v>188079.34469614684</v>
      </c>
      <c r="E88" s="8">
        <f t="shared" si="9"/>
        <v>1467.5291477587523</v>
      </c>
      <c r="F88" s="8">
        <f t="shared" si="10"/>
        <v>213.66684978444061</v>
      </c>
      <c r="G88" s="8">
        <f t="shared" si="11"/>
        <v>1253.8622979743116</v>
      </c>
      <c r="H88" s="17">
        <f t="shared" si="12"/>
        <v>187865.67784636241</v>
      </c>
    </row>
    <row r="89" spans="2:8" x14ac:dyDescent="0.35">
      <c r="B89" s="15">
        <f t="shared" si="13"/>
        <v>72</v>
      </c>
      <c r="C89" s="7">
        <f t="shared" si="7"/>
        <v>40104</v>
      </c>
      <c r="D89" s="8">
        <f t="shared" si="8"/>
        <v>187865.67784636241</v>
      </c>
      <c r="E89" s="8">
        <f t="shared" si="9"/>
        <v>1467.5291477587523</v>
      </c>
      <c r="F89" s="8">
        <f t="shared" si="10"/>
        <v>215.09129544967024</v>
      </c>
      <c r="G89" s="8">
        <f t="shared" si="11"/>
        <v>1252.4378523090822</v>
      </c>
      <c r="H89" s="17">
        <f t="shared" si="12"/>
        <v>187650.58655091276</v>
      </c>
    </row>
    <row r="90" spans="2:8" x14ac:dyDescent="0.35">
      <c r="B90" s="15">
        <f t="shared" si="13"/>
        <v>73</v>
      </c>
      <c r="C90" s="7">
        <f t="shared" si="7"/>
        <v>40135</v>
      </c>
      <c r="D90" s="8">
        <f t="shared" si="8"/>
        <v>187650.58655091276</v>
      </c>
      <c r="E90" s="8">
        <f t="shared" si="9"/>
        <v>1467.5291477587523</v>
      </c>
      <c r="F90" s="8">
        <f t="shared" si="10"/>
        <v>216.5252374193347</v>
      </c>
      <c r="G90" s="8">
        <f t="shared" si="11"/>
        <v>1251.0039103394176</v>
      </c>
      <c r="H90" s="17">
        <f t="shared" si="12"/>
        <v>187434.06131349344</v>
      </c>
    </row>
    <row r="91" spans="2:8" x14ac:dyDescent="0.35">
      <c r="B91" s="15">
        <f t="shared" si="13"/>
        <v>74</v>
      </c>
      <c r="C91" s="7">
        <f t="shared" si="7"/>
        <v>40165</v>
      </c>
      <c r="D91" s="8">
        <f t="shared" si="8"/>
        <v>187434.06131349344</v>
      </c>
      <c r="E91" s="8">
        <f t="shared" si="9"/>
        <v>1467.5291477587523</v>
      </c>
      <c r="F91" s="8">
        <f t="shared" si="10"/>
        <v>217.96873900213026</v>
      </c>
      <c r="G91" s="8">
        <f t="shared" si="11"/>
        <v>1249.5604087566221</v>
      </c>
      <c r="H91" s="17">
        <f t="shared" si="12"/>
        <v>187216.09257449128</v>
      </c>
    </row>
    <row r="92" spans="2:8" x14ac:dyDescent="0.35">
      <c r="B92" s="15">
        <f t="shared" si="13"/>
        <v>75</v>
      </c>
      <c r="C92" s="7">
        <f t="shared" si="7"/>
        <v>40196</v>
      </c>
      <c r="D92" s="8">
        <f t="shared" si="8"/>
        <v>187216.09257449128</v>
      </c>
      <c r="E92" s="8">
        <f t="shared" si="9"/>
        <v>1467.5291477587523</v>
      </c>
      <c r="F92" s="8">
        <f t="shared" si="10"/>
        <v>219.42186392881112</v>
      </c>
      <c r="G92" s="8">
        <f t="shared" si="11"/>
        <v>1248.1072838299413</v>
      </c>
      <c r="H92" s="17">
        <f t="shared" si="12"/>
        <v>186996.6707105625</v>
      </c>
    </row>
    <row r="93" spans="2:8" x14ac:dyDescent="0.35">
      <c r="B93" s="15">
        <f t="shared" si="13"/>
        <v>76</v>
      </c>
      <c r="C93" s="7">
        <f t="shared" si="7"/>
        <v>40227</v>
      </c>
      <c r="D93" s="8">
        <f t="shared" si="8"/>
        <v>186996.6707105625</v>
      </c>
      <c r="E93" s="8">
        <f t="shared" si="9"/>
        <v>1467.5291477587523</v>
      </c>
      <c r="F93" s="8">
        <f t="shared" si="10"/>
        <v>220.88467635500319</v>
      </c>
      <c r="G93" s="8">
        <f t="shared" si="11"/>
        <v>1246.6444714037491</v>
      </c>
      <c r="H93" s="17">
        <f t="shared" si="12"/>
        <v>186775.78603420747</v>
      </c>
    </row>
    <row r="94" spans="2:8" x14ac:dyDescent="0.35">
      <c r="B94" s="15">
        <f t="shared" si="13"/>
        <v>77</v>
      </c>
      <c r="C94" s="7">
        <f t="shared" si="7"/>
        <v>40255</v>
      </c>
      <c r="D94" s="8">
        <f t="shared" si="8"/>
        <v>186775.78603420747</v>
      </c>
      <c r="E94" s="8">
        <f t="shared" si="9"/>
        <v>1467.5291477587523</v>
      </c>
      <c r="F94" s="8">
        <f t="shared" si="10"/>
        <v>222.35724086403658</v>
      </c>
      <c r="G94" s="8">
        <f t="shared" si="11"/>
        <v>1245.1719068947157</v>
      </c>
      <c r="H94" s="17">
        <f t="shared" si="12"/>
        <v>186553.42879334342</v>
      </c>
    </row>
    <row r="95" spans="2:8" x14ac:dyDescent="0.35">
      <c r="B95" s="15">
        <f t="shared" si="13"/>
        <v>78</v>
      </c>
      <c r="C95" s="7">
        <f t="shared" si="7"/>
        <v>40286</v>
      </c>
      <c r="D95" s="8">
        <f t="shared" si="8"/>
        <v>186553.42879334342</v>
      </c>
      <c r="E95" s="8">
        <f t="shared" si="9"/>
        <v>1467.5291477587523</v>
      </c>
      <c r="F95" s="8">
        <f t="shared" si="10"/>
        <v>223.83962246979681</v>
      </c>
      <c r="G95" s="8">
        <f t="shared" si="11"/>
        <v>1243.6895252889556</v>
      </c>
      <c r="H95" s="17">
        <f t="shared" si="12"/>
        <v>186329.58917087366</v>
      </c>
    </row>
    <row r="96" spans="2:8" x14ac:dyDescent="0.35">
      <c r="B96" s="15">
        <f t="shared" si="13"/>
        <v>79</v>
      </c>
      <c r="C96" s="7">
        <f t="shared" si="7"/>
        <v>40316</v>
      </c>
      <c r="D96" s="8">
        <f t="shared" si="8"/>
        <v>186329.58917087366</v>
      </c>
      <c r="E96" s="8">
        <f t="shared" si="9"/>
        <v>1467.5291477587523</v>
      </c>
      <c r="F96" s="8">
        <f t="shared" si="10"/>
        <v>225.33188661959542</v>
      </c>
      <c r="G96" s="8">
        <f t="shared" si="11"/>
        <v>1242.1972611391568</v>
      </c>
      <c r="H96" s="17">
        <f t="shared" si="12"/>
        <v>186104.2572842541</v>
      </c>
    </row>
    <row r="97" spans="2:8" x14ac:dyDescent="0.35">
      <c r="B97" s="15">
        <f t="shared" si="13"/>
        <v>80</v>
      </c>
      <c r="C97" s="7">
        <f t="shared" si="7"/>
        <v>40347</v>
      </c>
      <c r="D97" s="8">
        <f t="shared" si="8"/>
        <v>186104.2572842541</v>
      </c>
      <c r="E97" s="8">
        <f t="shared" si="9"/>
        <v>1467.5291477587523</v>
      </c>
      <c r="F97" s="8">
        <f t="shared" si="10"/>
        <v>226.83409919705943</v>
      </c>
      <c r="G97" s="8">
        <f t="shared" si="11"/>
        <v>1240.6950485616928</v>
      </c>
      <c r="H97" s="17">
        <f t="shared" si="12"/>
        <v>185877.42318505704</v>
      </c>
    </row>
    <row r="98" spans="2:8" x14ac:dyDescent="0.35">
      <c r="B98" s="15">
        <f t="shared" si="13"/>
        <v>81</v>
      </c>
      <c r="C98" s="7">
        <f t="shared" si="7"/>
        <v>40377</v>
      </c>
      <c r="D98" s="8">
        <f t="shared" si="8"/>
        <v>185877.42318505704</v>
      </c>
      <c r="E98" s="8">
        <f t="shared" si="9"/>
        <v>1467.5291477587523</v>
      </c>
      <c r="F98" s="8">
        <f t="shared" si="10"/>
        <v>228.34632652503979</v>
      </c>
      <c r="G98" s="8">
        <f t="shared" si="11"/>
        <v>1239.1828212337125</v>
      </c>
      <c r="H98" s="17">
        <f t="shared" si="12"/>
        <v>185649.076858532</v>
      </c>
    </row>
    <row r="99" spans="2:8" x14ac:dyDescent="0.35">
      <c r="B99" s="15">
        <f t="shared" si="13"/>
        <v>82</v>
      </c>
      <c r="C99" s="7">
        <f t="shared" si="7"/>
        <v>40408</v>
      </c>
      <c r="D99" s="8">
        <f t="shared" si="8"/>
        <v>185649.076858532</v>
      </c>
      <c r="E99" s="8">
        <f t="shared" si="9"/>
        <v>1467.5291477587523</v>
      </c>
      <c r="F99" s="8">
        <f t="shared" si="10"/>
        <v>229.86863536854005</v>
      </c>
      <c r="G99" s="8">
        <f t="shared" si="11"/>
        <v>1237.6605123902123</v>
      </c>
      <c r="H99" s="17">
        <f t="shared" si="12"/>
        <v>185419.20822316344</v>
      </c>
    </row>
    <row r="100" spans="2:8" x14ac:dyDescent="0.35">
      <c r="B100" s="15">
        <f t="shared" si="13"/>
        <v>83</v>
      </c>
      <c r="C100" s="7">
        <f t="shared" si="7"/>
        <v>40439</v>
      </c>
      <c r="D100" s="8">
        <f t="shared" si="8"/>
        <v>185419.20822316344</v>
      </c>
      <c r="E100" s="8">
        <f t="shared" si="9"/>
        <v>1467.5291477587523</v>
      </c>
      <c r="F100" s="8">
        <f t="shared" si="10"/>
        <v>231.40109293766369</v>
      </c>
      <c r="G100" s="8">
        <f t="shared" si="11"/>
        <v>1236.1280548210887</v>
      </c>
      <c r="H100" s="17">
        <f t="shared" si="12"/>
        <v>185187.80713022579</v>
      </c>
    </row>
    <row r="101" spans="2:8" x14ac:dyDescent="0.35">
      <c r="B101" s="15">
        <f t="shared" si="13"/>
        <v>84</v>
      </c>
      <c r="C101" s="7">
        <f t="shared" si="7"/>
        <v>40469</v>
      </c>
      <c r="D101" s="8">
        <f t="shared" si="8"/>
        <v>185187.80713022579</v>
      </c>
      <c r="E101" s="8">
        <f t="shared" si="9"/>
        <v>1467.5291477587523</v>
      </c>
      <c r="F101" s="8">
        <f t="shared" si="10"/>
        <v>232.94376689058149</v>
      </c>
      <c r="G101" s="8">
        <f t="shared" si="11"/>
        <v>1234.5853808681709</v>
      </c>
      <c r="H101" s="17">
        <f t="shared" si="12"/>
        <v>184954.8633633352</v>
      </c>
    </row>
    <row r="102" spans="2:8" x14ac:dyDescent="0.35">
      <c r="B102" s="15">
        <f t="shared" si="13"/>
        <v>85</v>
      </c>
      <c r="C102" s="7">
        <f t="shared" si="7"/>
        <v>40500</v>
      </c>
      <c r="D102" s="8">
        <f t="shared" si="8"/>
        <v>184954.8633633352</v>
      </c>
      <c r="E102" s="8">
        <f t="shared" si="9"/>
        <v>1467.5291477587523</v>
      </c>
      <c r="F102" s="8">
        <f t="shared" si="10"/>
        <v>234.49672533651864</v>
      </c>
      <c r="G102" s="8">
        <f t="shared" si="11"/>
        <v>1233.0324224222338</v>
      </c>
      <c r="H102" s="17">
        <f t="shared" si="12"/>
        <v>184720.36663799867</v>
      </c>
    </row>
    <row r="103" spans="2:8" x14ac:dyDescent="0.35">
      <c r="B103" s="15">
        <f t="shared" si="13"/>
        <v>86</v>
      </c>
      <c r="C103" s="7">
        <f t="shared" si="7"/>
        <v>40530</v>
      </c>
      <c r="D103" s="8">
        <f t="shared" si="8"/>
        <v>184720.36663799867</v>
      </c>
      <c r="E103" s="8">
        <f t="shared" si="9"/>
        <v>1467.5291477587523</v>
      </c>
      <c r="F103" s="8">
        <f t="shared" si="10"/>
        <v>236.0600368387621</v>
      </c>
      <c r="G103" s="8">
        <f t="shared" si="11"/>
        <v>1231.4691109199903</v>
      </c>
      <c r="H103" s="17">
        <f t="shared" si="12"/>
        <v>184484.30660115991</v>
      </c>
    </row>
    <row r="104" spans="2:8" x14ac:dyDescent="0.35">
      <c r="B104" s="15">
        <f t="shared" si="13"/>
        <v>87</v>
      </c>
      <c r="C104" s="7">
        <f t="shared" si="7"/>
        <v>40561</v>
      </c>
      <c r="D104" s="8">
        <f t="shared" si="8"/>
        <v>184484.30660115991</v>
      </c>
      <c r="E104" s="8">
        <f t="shared" si="9"/>
        <v>1467.5291477587523</v>
      </c>
      <c r="F104" s="8">
        <f t="shared" si="10"/>
        <v>237.63377041768715</v>
      </c>
      <c r="G104" s="8">
        <f t="shared" si="11"/>
        <v>1229.8953773410651</v>
      </c>
      <c r="H104" s="17">
        <f t="shared" si="12"/>
        <v>184246.67283074229</v>
      </c>
    </row>
    <row r="105" spans="2:8" x14ac:dyDescent="0.35">
      <c r="B105" s="15">
        <f t="shared" si="13"/>
        <v>88</v>
      </c>
      <c r="C105" s="7">
        <f t="shared" si="7"/>
        <v>40592</v>
      </c>
      <c r="D105" s="8">
        <f t="shared" si="8"/>
        <v>184246.67283074229</v>
      </c>
      <c r="E105" s="8">
        <f t="shared" si="9"/>
        <v>1467.5291477587523</v>
      </c>
      <c r="F105" s="8">
        <f t="shared" si="10"/>
        <v>239.21799555380511</v>
      </c>
      <c r="G105" s="8">
        <f t="shared" si="11"/>
        <v>1228.3111522049471</v>
      </c>
      <c r="H105" s="17">
        <f t="shared" si="12"/>
        <v>184007.45483518843</v>
      </c>
    </row>
    <row r="106" spans="2:8" x14ac:dyDescent="0.35">
      <c r="B106" s="15">
        <f t="shared" si="13"/>
        <v>89</v>
      </c>
      <c r="C106" s="7">
        <f t="shared" si="7"/>
        <v>40620</v>
      </c>
      <c r="D106" s="8">
        <f t="shared" si="8"/>
        <v>184007.45483518843</v>
      </c>
      <c r="E106" s="8">
        <f t="shared" si="9"/>
        <v>1467.5291477587523</v>
      </c>
      <c r="F106" s="8">
        <f t="shared" si="10"/>
        <v>240.81278219083049</v>
      </c>
      <c r="G106" s="8">
        <f t="shared" si="11"/>
        <v>1226.7163655679217</v>
      </c>
      <c r="H106" s="17">
        <f t="shared" si="12"/>
        <v>183766.64205299763</v>
      </c>
    </row>
    <row r="107" spans="2:8" x14ac:dyDescent="0.35">
      <c r="B107" s="15">
        <f t="shared" si="13"/>
        <v>90</v>
      </c>
      <c r="C107" s="7">
        <f t="shared" si="7"/>
        <v>40651</v>
      </c>
      <c r="D107" s="8">
        <f t="shared" si="8"/>
        <v>183766.64205299763</v>
      </c>
      <c r="E107" s="8">
        <f t="shared" si="9"/>
        <v>1467.5291477587523</v>
      </c>
      <c r="F107" s="8">
        <f t="shared" si="10"/>
        <v>242.41820073876934</v>
      </c>
      <c r="G107" s="8">
        <f t="shared" si="11"/>
        <v>1225.1109470199829</v>
      </c>
      <c r="H107" s="17">
        <f t="shared" si="12"/>
        <v>183524.22385225884</v>
      </c>
    </row>
    <row r="108" spans="2:8" x14ac:dyDescent="0.35">
      <c r="B108" s="15">
        <f t="shared" si="13"/>
        <v>91</v>
      </c>
      <c r="C108" s="7">
        <f t="shared" si="7"/>
        <v>40681</v>
      </c>
      <c r="D108" s="8">
        <f t="shared" si="8"/>
        <v>183524.22385225884</v>
      </c>
      <c r="E108" s="8">
        <f t="shared" si="9"/>
        <v>1467.5291477587523</v>
      </c>
      <c r="F108" s="8">
        <f t="shared" si="10"/>
        <v>244.03432207702778</v>
      </c>
      <c r="G108" s="8">
        <f t="shared" si="11"/>
        <v>1223.4948256817245</v>
      </c>
      <c r="H108" s="17">
        <f t="shared" si="12"/>
        <v>183280.18953018184</v>
      </c>
    </row>
    <row r="109" spans="2:8" x14ac:dyDescent="0.35">
      <c r="B109" s="15">
        <f t="shared" si="13"/>
        <v>92</v>
      </c>
      <c r="C109" s="7">
        <f t="shared" si="7"/>
        <v>40712</v>
      </c>
      <c r="D109" s="8">
        <f t="shared" si="8"/>
        <v>183280.18953018184</v>
      </c>
      <c r="E109" s="8">
        <f t="shared" si="9"/>
        <v>1467.5291477587523</v>
      </c>
      <c r="F109" s="8">
        <f t="shared" si="10"/>
        <v>245.66121755754131</v>
      </c>
      <c r="G109" s="8">
        <f t="shared" si="11"/>
        <v>1221.867930201211</v>
      </c>
      <c r="H109" s="17">
        <f t="shared" si="12"/>
        <v>183034.52831262429</v>
      </c>
    </row>
    <row r="110" spans="2:8" x14ac:dyDescent="0.35">
      <c r="B110" s="15">
        <f t="shared" si="13"/>
        <v>93</v>
      </c>
      <c r="C110" s="7">
        <f t="shared" si="7"/>
        <v>40742</v>
      </c>
      <c r="D110" s="8">
        <f t="shared" si="8"/>
        <v>183034.52831262429</v>
      </c>
      <c r="E110" s="8">
        <f t="shared" si="9"/>
        <v>1467.5291477587523</v>
      </c>
      <c r="F110" s="8">
        <f t="shared" si="10"/>
        <v>247.29895900792494</v>
      </c>
      <c r="G110" s="8">
        <f t="shared" si="11"/>
        <v>1220.2301887508272</v>
      </c>
      <c r="H110" s="17">
        <f t="shared" si="12"/>
        <v>182787.22935361636</v>
      </c>
    </row>
    <row r="111" spans="2:8" x14ac:dyDescent="0.35">
      <c r="B111" s="15">
        <f t="shared" si="13"/>
        <v>94</v>
      </c>
      <c r="C111" s="7">
        <f t="shared" si="7"/>
        <v>40773</v>
      </c>
      <c r="D111" s="8">
        <f t="shared" si="8"/>
        <v>182787.22935361636</v>
      </c>
      <c r="E111" s="8">
        <f t="shared" si="9"/>
        <v>1467.5291477587523</v>
      </c>
      <c r="F111" s="8">
        <f t="shared" si="10"/>
        <v>248.94761873464441</v>
      </c>
      <c r="G111" s="8">
        <f t="shared" si="11"/>
        <v>1218.581529024108</v>
      </c>
      <c r="H111" s="17">
        <f t="shared" si="12"/>
        <v>182538.28173488172</v>
      </c>
    </row>
    <row r="112" spans="2:8" x14ac:dyDescent="0.35">
      <c r="B112" s="15">
        <f t="shared" si="13"/>
        <v>95</v>
      </c>
      <c r="C112" s="7">
        <f t="shared" si="7"/>
        <v>40804</v>
      </c>
      <c r="D112" s="8">
        <f t="shared" si="8"/>
        <v>182538.28173488172</v>
      </c>
      <c r="E112" s="8">
        <f t="shared" si="9"/>
        <v>1467.5291477587523</v>
      </c>
      <c r="F112" s="8">
        <f t="shared" si="10"/>
        <v>250.60726952620871</v>
      </c>
      <c r="G112" s="8">
        <f t="shared" si="11"/>
        <v>1216.9218782325436</v>
      </c>
      <c r="H112" s="17">
        <f t="shared" si="12"/>
        <v>182287.67446535555</v>
      </c>
    </row>
    <row r="113" spans="2:8" x14ac:dyDescent="0.35">
      <c r="B113" s="15">
        <f t="shared" si="13"/>
        <v>96</v>
      </c>
      <c r="C113" s="7">
        <f t="shared" si="7"/>
        <v>40834</v>
      </c>
      <c r="D113" s="8">
        <f t="shared" si="8"/>
        <v>182287.67446535555</v>
      </c>
      <c r="E113" s="8">
        <f t="shared" si="9"/>
        <v>1467.5291477587523</v>
      </c>
      <c r="F113" s="8">
        <f t="shared" si="10"/>
        <v>252.27798465638347</v>
      </c>
      <c r="G113" s="8">
        <f t="shared" si="11"/>
        <v>1215.2511631023688</v>
      </c>
      <c r="H113" s="17">
        <f t="shared" si="12"/>
        <v>182035.39648069916</v>
      </c>
    </row>
    <row r="114" spans="2:8" x14ac:dyDescent="0.35">
      <c r="B114" s="15">
        <f t="shared" si="13"/>
        <v>97</v>
      </c>
      <c r="C114" s="7">
        <f t="shared" si="7"/>
        <v>40865</v>
      </c>
      <c r="D114" s="8">
        <f t="shared" si="8"/>
        <v>182035.39648069916</v>
      </c>
      <c r="E114" s="8">
        <f t="shared" si="9"/>
        <v>1467.5291477587523</v>
      </c>
      <c r="F114" s="8">
        <f t="shared" si="10"/>
        <v>253.95983788742598</v>
      </c>
      <c r="G114" s="8">
        <f t="shared" si="11"/>
        <v>1213.5693098713261</v>
      </c>
      <c r="H114" s="17">
        <f t="shared" si="12"/>
        <v>181781.43664281172</v>
      </c>
    </row>
    <row r="115" spans="2:8" x14ac:dyDescent="0.35">
      <c r="B115" s="15">
        <f t="shared" si="13"/>
        <v>98</v>
      </c>
      <c r="C115" s="7">
        <f t="shared" si="7"/>
        <v>40895</v>
      </c>
      <c r="D115" s="8">
        <f t="shared" si="8"/>
        <v>181781.43664281172</v>
      </c>
      <c r="E115" s="8">
        <f t="shared" si="9"/>
        <v>1467.5291477587523</v>
      </c>
      <c r="F115" s="8">
        <f t="shared" si="10"/>
        <v>255.65290347334218</v>
      </c>
      <c r="G115" s="8">
        <f t="shared" si="11"/>
        <v>1211.8762442854102</v>
      </c>
      <c r="H115" s="17">
        <f t="shared" si="12"/>
        <v>181525.78373933837</v>
      </c>
    </row>
    <row r="116" spans="2:8" x14ac:dyDescent="0.35">
      <c r="B116" s="15">
        <f t="shared" si="13"/>
        <v>99</v>
      </c>
      <c r="C116" s="7">
        <f t="shared" si="7"/>
        <v>40926</v>
      </c>
      <c r="D116" s="8">
        <f t="shared" si="8"/>
        <v>181525.78373933837</v>
      </c>
      <c r="E116" s="8">
        <f t="shared" si="9"/>
        <v>1467.5291477587523</v>
      </c>
      <c r="F116" s="8">
        <f t="shared" si="10"/>
        <v>257.35725616316444</v>
      </c>
      <c r="G116" s="8">
        <f t="shared" si="11"/>
        <v>1210.1718915955878</v>
      </c>
      <c r="H116" s="17">
        <f t="shared" si="12"/>
        <v>181268.42648317522</v>
      </c>
    </row>
    <row r="117" spans="2:8" x14ac:dyDescent="0.35">
      <c r="B117" s="15">
        <f t="shared" si="13"/>
        <v>100</v>
      </c>
      <c r="C117" s="7">
        <f t="shared" si="7"/>
        <v>40957</v>
      </c>
      <c r="D117" s="8">
        <f t="shared" si="8"/>
        <v>181268.42648317522</v>
      </c>
      <c r="E117" s="8">
        <f t="shared" si="9"/>
        <v>1467.5291477587523</v>
      </c>
      <c r="F117" s="8">
        <f t="shared" si="10"/>
        <v>259.07297120425221</v>
      </c>
      <c r="G117" s="8">
        <f t="shared" si="11"/>
        <v>1208.4561765545002</v>
      </c>
      <c r="H117" s="17">
        <f t="shared" si="12"/>
        <v>181009.35351197096</v>
      </c>
    </row>
    <row r="118" spans="2:8" x14ac:dyDescent="0.35">
      <c r="B118" s="15">
        <f t="shared" si="13"/>
        <v>101</v>
      </c>
      <c r="C118" s="7">
        <f t="shared" si="7"/>
        <v>40986</v>
      </c>
      <c r="D118" s="8">
        <f t="shared" si="8"/>
        <v>181009.35351197096</v>
      </c>
      <c r="E118" s="8">
        <f t="shared" si="9"/>
        <v>1467.5291477587523</v>
      </c>
      <c r="F118" s="8">
        <f t="shared" si="10"/>
        <v>260.80012434561388</v>
      </c>
      <c r="G118" s="8">
        <f t="shared" si="11"/>
        <v>1206.7290234131385</v>
      </c>
      <c r="H118" s="17">
        <f t="shared" si="12"/>
        <v>180748.5533876254</v>
      </c>
    </row>
    <row r="119" spans="2:8" x14ac:dyDescent="0.35">
      <c r="B119" s="15">
        <f t="shared" si="13"/>
        <v>102</v>
      </c>
      <c r="C119" s="7">
        <f t="shared" si="7"/>
        <v>41017</v>
      </c>
      <c r="D119" s="8">
        <f t="shared" si="8"/>
        <v>180748.5533876254</v>
      </c>
      <c r="E119" s="8">
        <f t="shared" si="9"/>
        <v>1467.5291477587523</v>
      </c>
      <c r="F119" s="8">
        <f t="shared" si="10"/>
        <v>262.53879184125134</v>
      </c>
      <c r="G119" s="8">
        <f t="shared" si="11"/>
        <v>1204.9903559175011</v>
      </c>
      <c r="H119" s="17">
        <f t="shared" si="12"/>
        <v>180486.0145957841</v>
      </c>
    </row>
    <row r="120" spans="2:8" x14ac:dyDescent="0.35">
      <c r="B120" s="15">
        <f t="shared" si="13"/>
        <v>103</v>
      </c>
      <c r="C120" s="7">
        <f t="shared" si="7"/>
        <v>41047</v>
      </c>
      <c r="D120" s="8">
        <f t="shared" si="8"/>
        <v>180486.0145957841</v>
      </c>
      <c r="E120" s="8">
        <f t="shared" si="9"/>
        <v>1467.5291477587523</v>
      </c>
      <c r="F120" s="8">
        <f t="shared" si="10"/>
        <v>264.28905045352633</v>
      </c>
      <c r="G120" s="8">
        <f t="shared" si="11"/>
        <v>1203.2400973052261</v>
      </c>
      <c r="H120" s="17">
        <f t="shared" si="12"/>
        <v>180221.72554533061</v>
      </c>
    </row>
    <row r="121" spans="2:8" x14ac:dyDescent="0.35">
      <c r="B121" s="15">
        <f t="shared" si="13"/>
        <v>104</v>
      </c>
      <c r="C121" s="7">
        <f t="shared" si="7"/>
        <v>41078</v>
      </c>
      <c r="D121" s="8">
        <f t="shared" si="8"/>
        <v>180221.72554533061</v>
      </c>
      <c r="E121" s="8">
        <f t="shared" si="9"/>
        <v>1467.5291477587523</v>
      </c>
      <c r="F121" s="8">
        <f t="shared" si="10"/>
        <v>266.05097745654984</v>
      </c>
      <c r="G121" s="8">
        <f t="shared" si="11"/>
        <v>1201.4781703022027</v>
      </c>
      <c r="H121" s="17">
        <f t="shared" si="12"/>
        <v>179955.67456787403</v>
      </c>
    </row>
    <row r="122" spans="2:8" x14ac:dyDescent="0.35">
      <c r="B122" s="15">
        <f t="shared" si="13"/>
        <v>105</v>
      </c>
      <c r="C122" s="7">
        <f t="shared" si="7"/>
        <v>41108</v>
      </c>
      <c r="D122" s="8">
        <f t="shared" si="8"/>
        <v>179955.67456787403</v>
      </c>
      <c r="E122" s="8">
        <f t="shared" si="9"/>
        <v>1467.5291477587523</v>
      </c>
      <c r="F122" s="8">
        <f t="shared" si="10"/>
        <v>267.82465063959353</v>
      </c>
      <c r="G122" s="8">
        <f t="shared" si="11"/>
        <v>1199.704497119159</v>
      </c>
      <c r="H122" s="17">
        <f t="shared" si="12"/>
        <v>179687.84991723445</v>
      </c>
    </row>
    <row r="123" spans="2:8" x14ac:dyDescent="0.35">
      <c r="B123" s="15">
        <f t="shared" si="13"/>
        <v>106</v>
      </c>
      <c r="C123" s="7">
        <f t="shared" si="7"/>
        <v>41139</v>
      </c>
      <c r="D123" s="8">
        <f t="shared" si="8"/>
        <v>179687.84991723445</v>
      </c>
      <c r="E123" s="8">
        <f t="shared" si="9"/>
        <v>1467.5291477587523</v>
      </c>
      <c r="F123" s="8">
        <f t="shared" si="10"/>
        <v>269.61014831052415</v>
      </c>
      <c r="G123" s="8">
        <f t="shared" si="11"/>
        <v>1197.9189994482281</v>
      </c>
      <c r="H123" s="17">
        <f t="shared" si="12"/>
        <v>179418.23976892393</v>
      </c>
    </row>
    <row r="124" spans="2:8" x14ac:dyDescent="0.35">
      <c r="B124" s="15">
        <f t="shared" si="13"/>
        <v>107</v>
      </c>
      <c r="C124" s="7">
        <f t="shared" si="7"/>
        <v>41170</v>
      </c>
      <c r="D124" s="8">
        <f t="shared" si="8"/>
        <v>179418.23976892393</v>
      </c>
      <c r="E124" s="8">
        <f t="shared" si="9"/>
        <v>1467.5291477587523</v>
      </c>
      <c r="F124" s="8">
        <f t="shared" si="10"/>
        <v>271.40754929926095</v>
      </c>
      <c r="G124" s="8">
        <f t="shared" si="11"/>
        <v>1196.1215984594915</v>
      </c>
      <c r="H124" s="17">
        <f t="shared" si="12"/>
        <v>179146.83221962463</v>
      </c>
    </row>
    <row r="125" spans="2:8" x14ac:dyDescent="0.35">
      <c r="B125" s="15">
        <f t="shared" si="13"/>
        <v>108</v>
      </c>
      <c r="C125" s="7">
        <f t="shared" si="7"/>
        <v>41200</v>
      </c>
      <c r="D125" s="8">
        <f t="shared" si="8"/>
        <v>179146.83221962463</v>
      </c>
      <c r="E125" s="8">
        <f t="shared" si="9"/>
        <v>1467.5291477587523</v>
      </c>
      <c r="F125" s="8">
        <f t="shared" si="10"/>
        <v>273.21693296125602</v>
      </c>
      <c r="G125" s="8">
        <f t="shared" si="11"/>
        <v>1194.3122147974962</v>
      </c>
      <c r="H125" s="17">
        <f t="shared" si="12"/>
        <v>178873.61528666344</v>
      </c>
    </row>
    <row r="126" spans="2:8" x14ac:dyDescent="0.35">
      <c r="B126" s="15">
        <f t="shared" si="13"/>
        <v>109</v>
      </c>
      <c r="C126" s="7">
        <f t="shared" si="7"/>
        <v>41231</v>
      </c>
      <c r="D126" s="8">
        <f t="shared" si="8"/>
        <v>178873.61528666344</v>
      </c>
      <c r="E126" s="8">
        <f t="shared" si="9"/>
        <v>1467.5291477587523</v>
      </c>
      <c r="F126" s="8">
        <f t="shared" si="10"/>
        <v>275.03837918099777</v>
      </c>
      <c r="G126" s="8">
        <f t="shared" si="11"/>
        <v>1192.4907685777546</v>
      </c>
      <c r="H126" s="17">
        <f t="shared" si="12"/>
        <v>178598.57690748241</v>
      </c>
    </row>
    <row r="127" spans="2:8" x14ac:dyDescent="0.35">
      <c r="B127" s="15">
        <f t="shared" si="13"/>
        <v>110</v>
      </c>
      <c r="C127" s="7">
        <f t="shared" si="7"/>
        <v>41261</v>
      </c>
      <c r="D127" s="8">
        <f t="shared" si="8"/>
        <v>178598.57690748241</v>
      </c>
      <c r="E127" s="8">
        <f t="shared" si="9"/>
        <v>1467.5291477587523</v>
      </c>
      <c r="F127" s="8">
        <f t="shared" si="10"/>
        <v>276.87196837553773</v>
      </c>
      <c r="G127" s="8">
        <f t="shared" si="11"/>
        <v>1190.6571793832145</v>
      </c>
      <c r="H127" s="17">
        <f t="shared" si="12"/>
        <v>178321.70493910694</v>
      </c>
    </row>
    <row r="128" spans="2:8" x14ac:dyDescent="0.35">
      <c r="B128" s="15">
        <f t="shared" si="13"/>
        <v>111</v>
      </c>
      <c r="C128" s="7">
        <f t="shared" si="7"/>
        <v>41292</v>
      </c>
      <c r="D128" s="8">
        <f t="shared" si="8"/>
        <v>178321.70493910694</v>
      </c>
      <c r="E128" s="8">
        <f t="shared" si="9"/>
        <v>1467.5291477587523</v>
      </c>
      <c r="F128" s="8">
        <f t="shared" si="10"/>
        <v>278.71778149804129</v>
      </c>
      <c r="G128" s="8">
        <f t="shared" si="11"/>
        <v>1188.8113662607109</v>
      </c>
      <c r="H128" s="17">
        <f t="shared" si="12"/>
        <v>178042.98715760885</v>
      </c>
    </row>
    <row r="129" spans="2:8" x14ac:dyDescent="0.35">
      <c r="B129" s="15">
        <f t="shared" si="13"/>
        <v>112</v>
      </c>
      <c r="C129" s="7">
        <f t="shared" si="7"/>
        <v>41323</v>
      </c>
      <c r="D129" s="8">
        <f t="shared" si="8"/>
        <v>178042.98715760885</v>
      </c>
      <c r="E129" s="8">
        <f t="shared" si="9"/>
        <v>1467.5291477587523</v>
      </c>
      <c r="F129" s="8">
        <f t="shared" si="10"/>
        <v>280.57590004136159</v>
      </c>
      <c r="G129" s="8">
        <f t="shared" si="11"/>
        <v>1186.9532477173909</v>
      </c>
      <c r="H129" s="17">
        <f t="shared" si="12"/>
        <v>177762.4112575675</v>
      </c>
    </row>
    <row r="130" spans="2:8" x14ac:dyDescent="0.35">
      <c r="B130" s="15">
        <f t="shared" si="13"/>
        <v>113</v>
      </c>
      <c r="C130" s="7">
        <f t="shared" si="7"/>
        <v>41351</v>
      </c>
      <c r="D130" s="8">
        <f t="shared" si="8"/>
        <v>177762.4112575675</v>
      </c>
      <c r="E130" s="8">
        <f t="shared" si="9"/>
        <v>1467.5291477587523</v>
      </c>
      <c r="F130" s="8">
        <f t="shared" si="10"/>
        <v>282.44640604163737</v>
      </c>
      <c r="G130" s="8">
        <f t="shared" si="11"/>
        <v>1185.0827417171151</v>
      </c>
      <c r="H130" s="17">
        <f t="shared" si="12"/>
        <v>177479.9648515259</v>
      </c>
    </row>
    <row r="131" spans="2:8" x14ac:dyDescent="0.35">
      <c r="B131" s="15">
        <f t="shared" si="13"/>
        <v>114</v>
      </c>
      <c r="C131" s="7">
        <f t="shared" si="7"/>
        <v>41382</v>
      </c>
      <c r="D131" s="8">
        <f t="shared" si="8"/>
        <v>177479.9648515259</v>
      </c>
      <c r="E131" s="8">
        <f t="shared" si="9"/>
        <v>1467.5291477587523</v>
      </c>
      <c r="F131" s="8">
        <f t="shared" si="10"/>
        <v>284.3293820819149</v>
      </c>
      <c r="G131" s="8">
        <f t="shared" si="11"/>
        <v>1183.1997656768374</v>
      </c>
      <c r="H131" s="17">
        <f t="shared" si="12"/>
        <v>177195.63546944392</v>
      </c>
    </row>
    <row r="132" spans="2:8" x14ac:dyDescent="0.35">
      <c r="B132" s="15">
        <f t="shared" si="13"/>
        <v>115</v>
      </c>
      <c r="C132" s="7">
        <f t="shared" si="7"/>
        <v>41412</v>
      </c>
      <c r="D132" s="8">
        <f t="shared" si="8"/>
        <v>177195.63546944392</v>
      </c>
      <c r="E132" s="8">
        <f t="shared" si="9"/>
        <v>1467.5291477587523</v>
      </c>
      <c r="F132" s="8">
        <f t="shared" si="10"/>
        <v>286.22491129579436</v>
      </c>
      <c r="G132" s="8">
        <f t="shared" si="11"/>
        <v>1181.304236462958</v>
      </c>
      <c r="H132" s="17">
        <f t="shared" si="12"/>
        <v>176909.41055814814</v>
      </c>
    </row>
    <row r="133" spans="2:8" x14ac:dyDescent="0.35">
      <c r="B133" s="15">
        <f t="shared" si="13"/>
        <v>116</v>
      </c>
      <c r="C133" s="7">
        <f t="shared" si="7"/>
        <v>41443</v>
      </c>
      <c r="D133" s="8">
        <f t="shared" si="8"/>
        <v>176909.41055814814</v>
      </c>
      <c r="E133" s="8">
        <f t="shared" si="9"/>
        <v>1467.5291477587523</v>
      </c>
      <c r="F133" s="8">
        <f t="shared" si="10"/>
        <v>288.13307737109966</v>
      </c>
      <c r="G133" s="8">
        <f t="shared" si="11"/>
        <v>1179.3960703876526</v>
      </c>
      <c r="H133" s="17">
        <f t="shared" si="12"/>
        <v>176621.27748077709</v>
      </c>
    </row>
    <row r="134" spans="2:8" x14ac:dyDescent="0.35">
      <c r="B134" s="15">
        <f t="shared" si="13"/>
        <v>117</v>
      </c>
      <c r="C134" s="7">
        <f t="shared" si="7"/>
        <v>41473</v>
      </c>
      <c r="D134" s="8">
        <f t="shared" si="8"/>
        <v>176621.27748077709</v>
      </c>
      <c r="E134" s="8">
        <f t="shared" si="9"/>
        <v>1467.5291477587523</v>
      </c>
      <c r="F134" s="8">
        <f t="shared" si="10"/>
        <v>290.05396455357362</v>
      </c>
      <c r="G134" s="8">
        <f t="shared" si="11"/>
        <v>1177.4751832051786</v>
      </c>
      <c r="H134" s="17">
        <f t="shared" si="12"/>
        <v>176331.22351622352</v>
      </c>
    </row>
    <row r="135" spans="2:8" x14ac:dyDescent="0.35">
      <c r="B135" s="15">
        <f t="shared" si="13"/>
        <v>118</v>
      </c>
      <c r="C135" s="7">
        <f t="shared" si="7"/>
        <v>41504</v>
      </c>
      <c r="D135" s="8">
        <f t="shared" si="8"/>
        <v>176331.22351622352</v>
      </c>
      <c r="E135" s="8">
        <f t="shared" si="9"/>
        <v>1467.5291477587523</v>
      </c>
      <c r="F135" s="8">
        <f t="shared" si="10"/>
        <v>291.98765765059744</v>
      </c>
      <c r="G135" s="8">
        <f t="shared" si="11"/>
        <v>1175.5414901081549</v>
      </c>
      <c r="H135" s="17">
        <f t="shared" si="12"/>
        <v>176039.23585857291</v>
      </c>
    </row>
    <row r="136" spans="2:8" x14ac:dyDescent="0.35">
      <c r="B136" s="15">
        <f t="shared" si="13"/>
        <v>119</v>
      </c>
      <c r="C136" s="7">
        <f t="shared" si="7"/>
        <v>41535</v>
      </c>
      <c r="D136" s="8">
        <f t="shared" si="8"/>
        <v>176039.23585857291</v>
      </c>
      <c r="E136" s="8">
        <f t="shared" si="9"/>
        <v>1467.5291477587523</v>
      </c>
      <c r="F136" s="8">
        <f t="shared" si="10"/>
        <v>293.93424203493475</v>
      </c>
      <c r="G136" s="8">
        <f t="shared" si="11"/>
        <v>1173.5949057238174</v>
      </c>
      <c r="H136" s="17">
        <f t="shared" si="12"/>
        <v>175745.30161653802</v>
      </c>
    </row>
    <row r="137" spans="2:8" x14ac:dyDescent="0.35">
      <c r="B137" s="15">
        <f t="shared" si="13"/>
        <v>120</v>
      </c>
      <c r="C137" s="7">
        <f t="shared" si="7"/>
        <v>41565</v>
      </c>
      <c r="D137" s="8">
        <f t="shared" si="8"/>
        <v>175745.30161653802</v>
      </c>
      <c r="E137" s="8">
        <f t="shared" si="9"/>
        <v>1467.5291477587523</v>
      </c>
      <c r="F137" s="8">
        <f t="shared" si="10"/>
        <v>295.89380364850098</v>
      </c>
      <c r="G137" s="8">
        <f t="shared" si="11"/>
        <v>1171.6353441102513</v>
      </c>
      <c r="H137" s="17">
        <f t="shared" si="12"/>
        <v>175449.40781288949</v>
      </c>
    </row>
    <row r="138" spans="2:8" x14ac:dyDescent="0.35">
      <c r="B138" s="15">
        <f t="shared" si="13"/>
        <v>121</v>
      </c>
      <c r="C138" s="7">
        <f t="shared" si="7"/>
        <v>41596</v>
      </c>
      <c r="D138" s="8">
        <f t="shared" si="8"/>
        <v>175449.40781288949</v>
      </c>
      <c r="E138" s="8">
        <f t="shared" si="9"/>
        <v>1467.5291477587523</v>
      </c>
      <c r="F138" s="8">
        <f t="shared" si="10"/>
        <v>297.86642900615766</v>
      </c>
      <c r="G138" s="8">
        <f t="shared" si="11"/>
        <v>1169.6627187525946</v>
      </c>
      <c r="H138" s="17">
        <f t="shared" si="12"/>
        <v>175151.54138388328</v>
      </c>
    </row>
    <row r="139" spans="2:8" x14ac:dyDescent="0.35">
      <c r="B139" s="15">
        <f t="shared" si="13"/>
        <v>122</v>
      </c>
      <c r="C139" s="7">
        <f t="shared" si="7"/>
        <v>41626</v>
      </c>
      <c r="D139" s="8">
        <f t="shared" si="8"/>
        <v>175151.54138388328</v>
      </c>
      <c r="E139" s="8">
        <f t="shared" si="9"/>
        <v>1467.5291477587523</v>
      </c>
      <c r="F139" s="8">
        <f t="shared" si="10"/>
        <v>299.85220519953208</v>
      </c>
      <c r="G139" s="8">
        <f t="shared" si="11"/>
        <v>1167.6769425592204</v>
      </c>
      <c r="H139" s="17">
        <f t="shared" si="12"/>
        <v>174851.6891786838</v>
      </c>
    </row>
    <row r="140" spans="2:8" x14ac:dyDescent="0.35">
      <c r="B140" s="15">
        <f t="shared" si="13"/>
        <v>123</v>
      </c>
      <c r="C140" s="7">
        <f t="shared" si="7"/>
        <v>41657</v>
      </c>
      <c r="D140" s="8">
        <f t="shared" si="8"/>
        <v>174851.6891786838</v>
      </c>
      <c r="E140" s="8">
        <f t="shared" si="9"/>
        <v>1467.5291477587523</v>
      </c>
      <c r="F140" s="8">
        <f t="shared" si="10"/>
        <v>301.8512199008623</v>
      </c>
      <c r="G140" s="8">
        <f t="shared" si="11"/>
        <v>1165.6779278578899</v>
      </c>
      <c r="H140" s="17">
        <f t="shared" si="12"/>
        <v>174549.83795878291</v>
      </c>
    </row>
    <row r="141" spans="2:8" x14ac:dyDescent="0.35">
      <c r="B141" s="15">
        <f t="shared" si="13"/>
        <v>124</v>
      </c>
      <c r="C141" s="7">
        <f t="shared" si="7"/>
        <v>41688</v>
      </c>
      <c r="D141" s="8">
        <f t="shared" si="8"/>
        <v>174549.83795878291</v>
      </c>
      <c r="E141" s="8">
        <f t="shared" si="9"/>
        <v>1467.5291477587523</v>
      </c>
      <c r="F141" s="8">
        <f t="shared" si="10"/>
        <v>303.86356136686805</v>
      </c>
      <c r="G141" s="8">
        <f t="shared" si="11"/>
        <v>1163.6655863918845</v>
      </c>
      <c r="H141" s="17">
        <f t="shared" si="12"/>
        <v>174245.97439741605</v>
      </c>
    </row>
    <row r="142" spans="2:8" x14ac:dyDescent="0.35">
      <c r="B142" s="15">
        <f t="shared" si="13"/>
        <v>125</v>
      </c>
      <c r="C142" s="7">
        <f t="shared" si="7"/>
        <v>41716</v>
      </c>
      <c r="D142" s="8">
        <f t="shared" si="8"/>
        <v>174245.97439741605</v>
      </c>
      <c r="E142" s="8">
        <f t="shared" si="9"/>
        <v>1467.5291477587523</v>
      </c>
      <c r="F142" s="8">
        <f t="shared" si="10"/>
        <v>305.8893184426471</v>
      </c>
      <c r="G142" s="8">
        <f t="shared" si="11"/>
        <v>1161.6398293161051</v>
      </c>
      <c r="H142" s="17">
        <f t="shared" si="12"/>
        <v>173940.08507897338</v>
      </c>
    </row>
    <row r="143" spans="2:8" x14ac:dyDescent="0.35">
      <c r="B143" s="15">
        <f t="shared" si="13"/>
        <v>126</v>
      </c>
      <c r="C143" s="7">
        <f t="shared" si="7"/>
        <v>41747</v>
      </c>
      <c r="D143" s="8">
        <f t="shared" si="8"/>
        <v>173940.08507897338</v>
      </c>
      <c r="E143" s="8">
        <f t="shared" si="9"/>
        <v>1467.5291477587523</v>
      </c>
      <c r="F143" s="8">
        <f t="shared" si="10"/>
        <v>307.92858056559811</v>
      </c>
      <c r="G143" s="8">
        <f t="shared" si="11"/>
        <v>1159.6005671931541</v>
      </c>
      <c r="H143" s="17">
        <f t="shared" si="12"/>
        <v>173632.15649840789</v>
      </c>
    </row>
    <row r="144" spans="2:8" x14ac:dyDescent="0.35">
      <c r="B144" s="15">
        <f t="shared" si="13"/>
        <v>127</v>
      </c>
      <c r="C144" s="7">
        <f t="shared" si="7"/>
        <v>41777</v>
      </c>
      <c r="D144" s="8">
        <f t="shared" si="8"/>
        <v>173632.15649840789</v>
      </c>
      <c r="E144" s="8">
        <f t="shared" si="9"/>
        <v>1467.5291477587523</v>
      </c>
      <c r="F144" s="8">
        <f t="shared" si="10"/>
        <v>309.98143776936877</v>
      </c>
      <c r="G144" s="8">
        <f t="shared" si="11"/>
        <v>1157.5477099893837</v>
      </c>
      <c r="H144" s="17">
        <f t="shared" si="12"/>
        <v>173322.17506063846</v>
      </c>
    </row>
    <row r="145" spans="2:8" x14ac:dyDescent="0.35">
      <c r="B145" s="15">
        <f t="shared" si="13"/>
        <v>128</v>
      </c>
      <c r="C145" s="7">
        <f t="shared" si="7"/>
        <v>41808</v>
      </c>
      <c r="D145" s="8">
        <f t="shared" si="8"/>
        <v>173322.17506063846</v>
      </c>
      <c r="E145" s="8">
        <f t="shared" si="9"/>
        <v>1467.5291477587523</v>
      </c>
      <c r="F145" s="8">
        <f t="shared" si="10"/>
        <v>312.04798068783128</v>
      </c>
      <c r="G145" s="8">
        <f t="shared" si="11"/>
        <v>1155.4811670709209</v>
      </c>
      <c r="H145" s="17">
        <f t="shared" si="12"/>
        <v>173010.1270799507</v>
      </c>
    </row>
    <row r="146" spans="2:8" x14ac:dyDescent="0.35">
      <c r="B146" s="15">
        <f t="shared" si="13"/>
        <v>129</v>
      </c>
      <c r="C146" s="7">
        <f t="shared" ref="C146:C209" si="14">IF(Loan_Not_Paid*Values_Entered,Payment_Date,"")</f>
        <v>41838</v>
      </c>
      <c r="D146" s="8">
        <f t="shared" ref="D146:D209" si="15">IF(Loan_Not_Paid*Values_Entered,Beginning_Balance,"")</f>
        <v>173010.1270799507</v>
      </c>
      <c r="E146" s="8">
        <f t="shared" ref="E146:E209" si="16">IF(Loan_Not_Paid*Values_Entered,Monthly_Payment,"")</f>
        <v>1467.5291477587523</v>
      </c>
      <c r="F146" s="8">
        <f t="shared" ref="F146:F209" si="17">IF(Loan_Not_Paid*Values_Entered,Principal,"")</f>
        <v>314.12830055908347</v>
      </c>
      <c r="G146" s="8">
        <f t="shared" ref="G146:G209" si="18">IF(Loan_Not_Paid*Values_Entered,Interest,"")</f>
        <v>1153.4008471996688</v>
      </c>
      <c r="H146" s="17">
        <f t="shared" ref="H146:H209" si="19">IF(Loan_Not_Paid*Values_Entered,Ending_Balance,"")</f>
        <v>172695.99877939158</v>
      </c>
    </row>
    <row r="147" spans="2:8" x14ac:dyDescent="0.35">
      <c r="B147" s="15">
        <f t="shared" ref="B147:B210" si="20">IF(Loan_Not_Paid*Values_Entered,Payment_Number,"")</f>
        <v>130</v>
      </c>
      <c r="C147" s="7">
        <f t="shared" si="14"/>
        <v>41869</v>
      </c>
      <c r="D147" s="8">
        <f t="shared" si="15"/>
        <v>172695.99877939158</v>
      </c>
      <c r="E147" s="8">
        <f t="shared" si="16"/>
        <v>1467.5291477587523</v>
      </c>
      <c r="F147" s="8">
        <f t="shared" si="17"/>
        <v>316.22248922947739</v>
      </c>
      <c r="G147" s="8">
        <f t="shared" si="18"/>
        <v>1151.306658529275</v>
      </c>
      <c r="H147" s="17">
        <f t="shared" si="19"/>
        <v>172379.77629016206</v>
      </c>
    </row>
    <row r="148" spans="2:8" x14ac:dyDescent="0.35">
      <c r="B148" s="15">
        <f t="shared" si="20"/>
        <v>131</v>
      </c>
      <c r="C148" s="7">
        <f t="shared" si="14"/>
        <v>41900</v>
      </c>
      <c r="D148" s="8">
        <f t="shared" si="15"/>
        <v>172379.77629016206</v>
      </c>
      <c r="E148" s="8">
        <f t="shared" si="16"/>
        <v>1467.5291477587523</v>
      </c>
      <c r="F148" s="8">
        <f t="shared" si="17"/>
        <v>318.33063915767383</v>
      </c>
      <c r="G148" s="8">
        <f t="shared" si="18"/>
        <v>1149.1985086010784</v>
      </c>
      <c r="H148" s="17">
        <f t="shared" si="19"/>
        <v>172061.44565100444</v>
      </c>
    </row>
    <row r="149" spans="2:8" x14ac:dyDescent="0.35">
      <c r="B149" s="15">
        <f t="shared" si="20"/>
        <v>132</v>
      </c>
      <c r="C149" s="7">
        <f t="shared" si="14"/>
        <v>41930</v>
      </c>
      <c r="D149" s="8">
        <f t="shared" si="15"/>
        <v>172061.44565100444</v>
      </c>
      <c r="E149" s="8">
        <f t="shared" si="16"/>
        <v>1467.5291477587523</v>
      </c>
      <c r="F149" s="8">
        <f t="shared" si="17"/>
        <v>320.45284341872502</v>
      </c>
      <c r="G149" s="8">
        <f t="shared" si="18"/>
        <v>1147.0763043400273</v>
      </c>
      <c r="H149" s="17">
        <f t="shared" si="19"/>
        <v>171740.99280758569</v>
      </c>
    </row>
    <row r="150" spans="2:8" x14ac:dyDescent="0.35">
      <c r="B150" s="15">
        <f t="shared" si="20"/>
        <v>133</v>
      </c>
      <c r="C150" s="7">
        <f t="shared" si="14"/>
        <v>41961</v>
      </c>
      <c r="D150" s="8">
        <f t="shared" si="15"/>
        <v>171740.99280758569</v>
      </c>
      <c r="E150" s="8">
        <f t="shared" si="16"/>
        <v>1467.5291477587523</v>
      </c>
      <c r="F150" s="8">
        <f t="shared" si="17"/>
        <v>322.58919570818318</v>
      </c>
      <c r="G150" s="8">
        <f t="shared" si="18"/>
        <v>1144.9399520505692</v>
      </c>
      <c r="H150" s="17">
        <f t="shared" si="19"/>
        <v>171418.40361187758</v>
      </c>
    </row>
    <row r="151" spans="2:8" x14ac:dyDescent="0.35">
      <c r="B151" s="15">
        <f t="shared" si="20"/>
        <v>134</v>
      </c>
      <c r="C151" s="7">
        <f t="shared" si="14"/>
        <v>41991</v>
      </c>
      <c r="D151" s="8">
        <f t="shared" si="15"/>
        <v>171418.40361187758</v>
      </c>
      <c r="E151" s="8">
        <f t="shared" si="16"/>
        <v>1467.5291477587523</v>
      </c>
      <c r="F151" s="8">
        <f t="shared" si="17"/>
        <v>324.73979034623778</v>
      </c>
      <c r="G151" s="8">
        <f t="shared" si="18"/>
        <v>1142.7893574125146</v>
      </c>
      <c r="H151" s="17">
        <f t="shared" si="19"/>
        <v>171093.66382153129</v>
      </c>
    </row>
    <row r="152" spans="2:8" x14ac:dyDescent="0.35">
      <c r="B152" s="15">
        <f t="shared" si="20"/>
        <v>135</v>
      </c>
      <c r="C152" s="7">
        <f t="shared" si="14"/>
        <v>42022</v>
      </c>
      <c r="D152" s="8">
        <f t="shared" si="15"/>
        <v>171093.66382153129</v>
      </c>
      <c r="E152" s="8">
        <f t="shared" si="16"/>
        <v>1467.5291477587523</v>
      </c>
      <c r="F152" s="8">
        <f t="shared" si="17"/>
        <v>326.90472228187934</v>
      </c>
      <c r="G152" s="8">
        <f t="shared" si="18"/>
        <v>1140.6244254768731</v>
      </c>
      <c r="H152" s="17">
        <f t="shared" si="19"/>
        <v>170766.75909924938</v>
      </c>
    </row>
    <row r="153" spans="2:8" x14ac:dyDescent="0.35">
      <c r="B153" s="15">
        <f t="shared" si="20"/>
        <v>136</v>
      </c>
      <c r="C153" s="7">
        <f t="shared" si="14"/>
        <v>42053</v>
      </c>
      <c r="D153" s="8">
        <f t="shared" si="15"/>
        <v>170766.75909924938</v>
      </c>
      <c r="E153" s="8">
        <f t="shared" si="16"/>
        <v>1467.5291477587523</v>
      </c>
      <c r="F153" s="8">
        <f t="shared" si="17"/>
        <v>329.08408709709192</v>
      </c>
      <c r="G153" s="8">
        <f t="shared" si="18"/>
        <v>1138.4450606616604</v>
      </c>
      <c r="H153" s="17">
        <f t="shared" si="19"/>
        <v>170437.67501215229</v>
      </c>
    </row>
    <row r="154" spans="2:8" x14ac:dyDescent="0.35">
      <c r="B154" s="15">
        <f t="shared" si="20"/>
        <v>137</v>
      </c>
      <c r="C154" s="7">
        <f t="shared" si="14"/>
        <v>42081</v>
      </c>
      <c r="D154" s="8">
        <f t="shared" si="15"/>
        <v>170437.67501215229</v>
      </c>
      <c r="E154" s="8">
        <f t="shared" si="16"/>
        <v>1467.5291477587523</v>
      </c>
      <c r="F154" s="8">
        <f t="shared" si="17"/>
        <v>331.27798101107248</v>
      </c>
      <c r="G154" s="8">
        <f t="shared" si="18"/>
        <v>1136.2511667476799</v>
      </c>
      <c r="H154" s="17">
        <f t="shared" si="19"/>
        <v>170106.39703114127</v>
      </c>
    </row>
    <row r="155" spans="2:8" x14ac:dyDescent="0.35">
      <c r="B155" s="15">
        <f t="shared" si="20"/>
        <v>138</v>
      </c>
      <c r="C155" s="7">
        <f t="shared" si="14"/>
        <v>42112</v>
      </c>
      <c r="D155" s="8">
        <f t="shared" si="15"/>
        <v>170106.39703114127</v>
      </c>
      <c r="E155" s="8">
        <f t="shared" si="16"/>
        <v>1467.5291477587523</v>
      </c>
      <c r="F155" s="8">
        <f t="shared" si="17"/>
        <v>333.48650088447965</v>
      </c>
      <c r="G155" s="8">
        <f t="shared" si="18"/>
        <v>1134.0426468742726</v>
      </c>
      <c r="H155" s="17">
        <f t="shared" si="19"/>
        <v>169772.91053025681</v>
      </c>
    </row>
    <row r="156" spans="2:8" x14ac:dyDescent="0.35">
      <c r="B156" s="15">
        <f t="shared" si="20"/>
        <v>139</v>
      </c>
      <c r="C156" s="7">
        <f t="shared" si="14"/>
        <v>42142</v>
      </c>
      <c r="D156" s="8">
        <f t="shared" si="15"/>
        <v>169772.91053025681</v>
      </c>
      <c r="E156" s="8">
        <f t="shared" si="16"/>
        <v>1467.5291477587523</v>
      </c>
      <c r="F156" s="8">
        <f t="shared" si="17"/>
        <v>335.70974422370944</v>
      </c>
      <c r="G156" s="8">
        <f t="shared" si="18"/>
        <v>1131.819403535043</v>
      </c>
      <c r="H156" s="17">
        <f t="shared" si="19"/>
        <v>169437.20078603312</v>
      </c>
    </row>
    <row r="157" spans="2:8" x14ac:dyDescent="0.35">
      <c r="B157" s="15">
        <f t="shared" si="20"/>
        <v>140</v>
      </c>
      <c r="C157" s="7">
        <f t="shared" si="14"/>
        <v>42173</v>
      </c>
      <c r="D157" s="8">
        <f t="shared" si="15"/>
        <v>169437.20078603312</v>
      </c>
      <c r="E157" s="8">
        <f t="shared" si="16"/>
        <v>1467.5291477587523</v>
      </c>
      <c r="F157" s="8">
        <f t="shared" si="17"/>
        <v>337.94780918520087</v>
      </c>
      <c r="G157" s="8">
        <f t="shared" si="18"/>
        <v>1129.5813385735514</v>
      </c>
      <c r="H157" s="17">
        <f t="shared" si="19"/>
        <v>169099.25297684793</v>
      </c>
    </row>
    <row r="158" spans="2:8" x14ac:dyDescent="0.35">
      <c r="B158" s="15">
        <f t="shared" si="20"/>
        <v>141</v>
      </c>
      <c r="C158" s="7">
        <f t="shared" si="14"/>
        <v>42203</v>
      </c>
      <c r="D158" s="8">
        <f t="shared" si="15"/>
        <v>169099.25297684793</v>
      </c>
      <c r="E158" s="8">
        <f t="shared" si="16"/>
        <v>1467.5291477587523</v>
      </c>
      <c r="F158" s="8">
        <f t="shared" si="17"/>
        <v>340.20079457976891</v>
      </c>
      <c r="G158" s="8">
        <f t="shared" si="18"/>
        <v>1127.3283531789834</v>
      </c>
      <c r="H158" s="17">
        <f t="shared" si="19"/>
        <v>168759.05218226818</v>
      </c>
    </row>
    <row r="159" spans="2:8" x14ac:dyDescent="0.35">
      <c r="B159" s="15">
        <f t="shared" si="20"/>
        <v>142</v>
      </c>
      <c r="C159" s="7">
        <f t="shared" si="14"/>
        <v>42234</v>
      </c>
      <c r="D159" s="8">
        <f t="shared" si="15"/>
        <v>168759.05218226818</v>
      </c>
      <c r="E159" s="8">
        <f t="shared" si="16"/>
        <v>1467.5291477587523</v>
      </c>
      <c r="F159" s="8">
        <f t="shared" si="17"/>
        <v>342.46879987696735</v>
      </c>
      <c r="G159" s="8">
        <f t="shared" si="18"/>
        <v>1125.060347881785</v>
      </c>
      <c r="H159" s="17">
        <f t="shared" si="19"/>
        <v>168416.5833823912</v>
      </c>
    </row>
    <row r="160" spans="2:8" x14ac:dyDescent="0.35">
      <c r="B160" s="15">
        <f t="shared" si="20"/>
        <v>143</v>
      </c>
      <c r="C160" s="7">
        <f t="shared" si="14"/>
        <v>42265</v>
      </c>
      <c r="D160" s="8">
        <f t="shared" si="15"/>
        <v>168416.5833823912</v>
      </c>
      <c r="E160" s="8">
        <f t="shared" si="16"/>
        <v>1467.5291477587523</v>
      </c>
      <c r="F160" s="8">
        <f t="shared" si="17"/>
        <v>344.75192520948048</v>
      </c>
      <c r="G160" s="8">
        <f t="shared" si="18"/>
        <v>1122.7772225492718</v>
      </c>
      <c r="H160" s="17">
        <f t="shared" si="19"/>
        <v>168071.83145718172</v>
      </c>
    </row>
    <row r="161" spans="2:8" x14ac:dyDescent="0.35">
      <c r="B161" s="15">
        <f t="shared" si="20"/>
        <v>144</v>
      </c>
      <c r="C161" s="7">
        <f t="shared" si="14"/>
        <v>42295</v>
      </c>
      <c r="D161" s="8">
        <f t="shared" si="15"/>
        <v>168071.83145718172</v>
      </c>
      <c r="E161" s="8">
        <f t="shared" si="16"/>
        <v>1467.5291477587523</v>
      </c>
      <c r="F161" s="8">
        <f t="shared" si="17"/>
        <v>347.05027137754365</v>
      </c>
      <c r="G161" s="8">
        <f t="shared" si="18"/>
        <v>1120.4788763812087</v>
      </c>
      <c r="H161" s="17">
        <f t="shared" si="19"/>
        <v>167724.78118580417</v>
      </c>
    </row>
    <row r="162" spans="2:8" x14ac:dyDescent="0.35">
      <c r="B162" s="15">
        <f t="shared" si="20"/>
        <v>145</v>
      </c>
      <c r="C162" s="7">
        <f t="shared" si="14"/>
        <v>42326</v>
      </c>
      <c r="D162" s="8">
        <f t="shared" si="15"/>
        <v>167724.78118580417</v>
      </c>
      <c r="E162" s="8">
        <f t="shared" si="16"/>
        <v>1467.5291477587523</v>
      </c>
      <c r="F162" s="8">
        <f t="shared" si="17"/>
        <v>349.36393985339396</v>
      </c>
      <c r="G162" s="8">
        <f t="shared" si="18"/>
        <v>1118.1652079053586</v>
      </c>
      <c r="H162" s="17">
        <f t="shared" si="19"/>
        <v>167375.41724595078</v>
      </c>
    </row>
    <row r="163" spans="2:8" x14ac:dyDescent="0.35">
      <c r="B163" s="15">
        <f t="shared" si="20"/>
        <v>146</v>
      </c>
      <c r="C163" s="7">
        <f t="shared" si="14"/>
        <v>42356</v>
      </c>
      <c r="D163" s="8">
        <f t="shared" si="15"/>
        <v>167375.41724595078</v>
      </c>
      <c r="E163" s="8">
        <f t="shared" si="16"/>
        <v>1467.5291477587523</v>
      </c>
      <c r="F163" s="8">
        <f t="shared" si="17"/>
        <v>351.69303278574989</v>
      </c>
      <c r="G163" s="8">
        <f t="shared" si="18"/>
        <v>1115.8361149730024</v>
      </c>
      <c r="H163" s="17">
        <f t="shared" si="19"/>
        <v>167023.724213165</v>
      </c>
    </row>
    <row r="164" spans="2:8" x14ac:dyDescent="0.35">
      <c r="B164" s="15">
        <f t="shared" si="20"/>
        <v>147</v>
      </c>
      <c r="C164" s="7">
        <f t="shared" si="14"/>
        <v>42387</v>
      </c>
      <c r="D164" s="8">
        <f t="shared" si="15"/>
        <v>167023.724213165</v>
      </c>
      <c r="E164" s="8">
        <f t="shared" si="16"/>
        <v>1467.5291477587523</v>
      </c>
      <c r="F164" s="8">
        <f t="shared" si="17"/>
        <v>354.03765300432167</v>
      </c>
      <c r="G164" s="8">
        <f t="shared" si="18"/>
        <v>1113.4914947544307</v>
      </c>
      <c r="H164" s="17">
        <f t="shared" si="19"/>
        <v>166669.68656016066</v>
      </c>
    </row>
    <row r="165" spans="2:8" x14ac:dyDescent="0.35">
      <c r="B165" s="15">
        <f t="shared" si="20"/>
        <v>148</v>
      </c>
      <c r="C165" s="7">
        <f t="shared" si="14"/>
        <v>42418</v>
      </c>
      <c r="D165" s="8">
        <f t="shared" si="15"/>
        <v>166669.68656016066</v>
      </c>
      <c r="E165" s="8">
        <f t="shared" si="16"/>
        <v>1467.5291477587523</v>
      </c>
      <c r="F165" s="8">
        <f t="shared" si="17"/>
        <v>356.3979040243504</v>
      </c>
      <c r="G165" s="8">
        <f t="shared" si="18"/>
        <v>1111.131243734402</v>
      </c>
      <c r="H165" s="17">
        <f t="shared" si="19"/>
        <v>166313.28865613637</v>
      </c>
    </row>
    <row r="166" spans="2:8" x14ac:dyDescent="0.35">
      <c r="B166" s="15">
        <f t="shared" si="20"/>
        <v>149</v>
      </c>
      <c r="C166" s="7">
        <f t="shared" si="14"/>
        <v>42447</v>
      </c>
      <c r="D166" s="8">
        <f t="shared" si="15"/>
        <v>166313.28865613637</v>
      </c>
      <c r="E166" s="8">
        <f t="shared" si="16"/>
        <v>1467.5291477587523</v>
      </c>
      <c r="F166" s="8">
        <f t="shared" si="17"/>
        <v>358.77389005117942</v>
      </c>
      <c r="G166" s="8">
        <f t="shared" si="18"/>
        <v>1108.755257707573</v>
      </c>
      <c r="H166" s="17">
        <f t="shared" si="19"/>
        <v>165954.51476608519</v>
      </c>
    </row>
    <row r="167" spans="2:8" x14ac:dyDescent="0.35">
      <c r="B167" s="15">
        <f t="shared" si="20"/>
        <v>150</v>
      </c>
      <c r="C167" s="7">
        <f t="shared" si="14"/>
        <v>42478</v>
      </c>
      <c r="D167" s="8">
        <f t="shared" si="15"/>
        <v>165954.51476608519</v>
      </c>
      <c r="E167" s="8">
        <f t="shared" si="16"/>
        <v>1467.5291477587523</v>
      </c>
      <c r="F167" s="8">
        <f t="shared" si="17"/>
        <v>361.16571598485393</v>
      </c>
      <c r="G167" s="8">
        <f t="shared" si="18"/>
        <v>1106.3634317738984</v>
      </c>
      <c r="H167" s="17">
        <f t="shared" si="19"/>
        <v>165593.34905010037</v>
      </c>
    </row>
    <row r="168" spans="2:8" x14ac:dyDescent="0.35">
      <c r="B168" s="15">
        <f t="shared" si="20"/>
        <v>151</v>
      </c>
      <c r="C168" s="7">
        <f t="shared" si="14"/>
        <v>42508</v>
      </c>
      <c r="D168" s="8">
        <f t="shared" si="15"/>
        <v>165593.34905010037</v>
      </c>
      <c r="E168" s="8">
        <f t="shared" si="16"/>
        <v>1467.5291477587523</v>
      </c>
      <c r="F168" s="8">
        <f t="shared" si="17"/>
        <v>363.57348742475295</v>
      </c>
      <c r="G168" s="8">
        <f t="shared" si="18"/>
        <v>1103.9556603339995</v>
      </c>
      <c r="H168" s="17">
        <f t="shared" si="19"/>
        <v>165229.77556267555</v>
      </c>
    </row>
    <row r="169" spans="2:8" x14ac:dyDescent="0.35">
      <c r="B169" s="15">
        <f t="shared" si="20"/>
        <v>152</v>
      </c>
      <c r="C169" s="7">
        <f t="shared" si="14"/>
        <v>42539</v>
      </c>
      <c r="D169" s="8">
        <f t="shared" si="15"/>
        <v>165229.77556267555</v>
      </c>
      <c r="E169" s="8">
        <f t="shared" si="16"/>
        <v>1467.5291477587523</v>
      </c>
      <c r="F169" s="8">
        <f t="shared" si="17"/>
        <v>365.99731067425125</v>
      </c>
      <c r="G169" s="8">
        <f t="shared" si="18"/>
        <v>1101.5318370845011</v>
      </c>
      <c r="H169" s="17">
        <f t="shared" si="19"/>
        <v>164863.77825200133</v>
      </c>
    </row>
    <row r="170" spans="2:8" x14ac:dyDescent="0.35">
      <c r="B170" s="15">
        <f t="shared" si="20"/>
        <v>153</v>
      </c>
      <c r="C170" s="7">
        <f t="shared" si="14"/>
        <v>42569</v>
      </c>
      <c r="D170" s="8">
        <f t="shared" si="15"/>
        <v>164863.77825200133</v>
      </c>
      <c r="E170" s="8">
        <f t="shared" si="16"/>
        <v>1467.5291477587523</v>
      </c>
      <c r="F170" s="8">
        <f t="shared" si="17"/>
        <v>368.437292745413</v>
      </c>
      <c r="G170" s="8">
        <f t="shared" si="18"/>
        <v>1099.0918550133395</v>
      </c>
      <c r="H170" s="17">
        <f t="shared" si="19"/>
        <v>164495.34095925587</v>
      </c>
    </row>
    <row r="171" spans="2:8" x14ac:dyDescent="0.35">
      <c r="B171" s="15">
        <f t="shared" si="20"/>
        <v>154</v>
      </c>
      <c r="C171" s="7">
        <f t="shared" si="14"/>
        <v>42600</v>
      </c>
      <c r="D171" s="8">
        <f t="shared" si="15"/>
        <v>164495.34095925587</v>
      </c>
      <c r="E171" s="8">
        <f t="shared" si="16"/>
        <v>1467.5291477587523</v>
      </c>
      <c r="F171" s="8">
        <f t="shared" si="17"/>
        <v>370.89354136371577</v>
      </c>
      <c r="G171" s="8">
        <f t="shared" si="18"/>
        <v>1096.6356063950368</v>
      </c>
      <c r="H171" s="17">
        <f t="shared" si="19"/>
        <v>164124.44741789222</v>
      </c>
    </row>
    <row r="172" spans="2:8" x14ac:dyDescent="0.35">
      <c r="B172" s="15">
        <f t="shared" si="20"/>
        <v>155</v>
      </c>
      <c r="C172" s="7">
        <f t="shared" si="14"/>
        <v>42631</v>
      </c>
      <c r="D172" s="8">
        <f t="shared" si="15"/>
        <v>164124.44741789222</v>
      </c>
      <c r="E172" s="8">
        <f t="shared" si="16"/>
        <v>1467.5291477587523</v>
      </c>
      <c r="F172" s="8">
        <f t="shared" si="17"/>
        <v>373.36616497280721</v>
      </c>
      <c r="G172" s="8">
        <f t="shared" si="18"/>
        <v>1094.1629827859451</v>
      </c>
      <c r="H172" s="17">
        <f t="shared" si="19"/>
        <v>163751.08125291945</v>
      </c>
    </row>
    <row r="173" spans="2:8" x14ac:dyDescent="0.35">
      <c r="B173" s="15">
        <f t="shared" si="20"/>
        <v>156</v>
      </c>
      <c r="C173" s="7">
        <f t="shared" si="14"/>
        <v>42661</v>
      </c>
      <c r="D173" s="8">
        <f t="shared" si="15"/>
        <v>163751.08125291945</v>
      </c>
      <c r="E173" s="8">
        <f t="shared" si="16"/>
        <v>1467.5291477587523</v>
      </c>
      <c r="F173" s="8">
        <f t="shared" si="17"/>
        <v>375.85527273929256</v>
      </c>
      <c r="G173" s="8">
        <f t="shared" si="18"/>
        <v>1091.6738750194597</v>
      </c>
      <c r="H173" s="17">
        <f t="shared" si="19"/>
        <v>163375.2259801802</v>
      </c>
    </row>
    <row r="174" spans="2:8" x14ac:dyDescent="0.35">
      <c r="B174" s="15">
        <f t="shared" si="20"/>
        <v>157</v>
      </c>
      <c r="C174" s="7">
        <f t="shared" si="14"/>
        <v>42692</v>
      </c>
      <c r="D174" s="8">
        <f t="shared" si="15"/>
        <v>163375.2259801802</v>
      </c>
      <c r="E174" s="8">
        <f t="shared" si="16"/>
        <v>1467.5291477587523</v>
      </c>
      <c r="F174" s="8">
        <f t="shared" si="17"/>
        <v>378.36097455755453</v>
      </c>
      <c r="G174" s="8">
        <f t="shared" si="18"/>
        <v>1089.1681732011978</v>
      </c>
      <c r="H174" s="17">
        <f t="shared" si="19"/>
        <v>162996.86500562262</v>
      </c>
    </row>
    <row r="175" spans="2:8" x14ac:dyDescent="0.35">
      <c r="B175" s="15">
        <f t="shared" si="20"/>
        <v>158</v>
      </c>
      <c r="C175" s="7">
        <f t="shared" si="14"/>
        <v>42722</v>
      </c>
      <c r="D175" s="8">
        <f t="shared" si="15"/>
        <v>162996.86500562262</v>
      </c>
      <c r="E175" s="8">
        <f t="shared" si="16"/>
        <v>1467.5291477587523</v>
      </c>
      <c r="F175" s="8">
        <f t="shared" si="17"/>
        <v>380.88338105460485</v>
      </c>
      <c r="G175" s="8">
        <f t="shared" si="18"/>
        <v>1086.6457667041473</v>
      </c>
      <c r="H175" s="17">
        <f t="shared" si="19"/>
        <v>162615.98162456806</v>
      </c>
    </row>
    <row r="176" spans="2:8" x14ac:dyDescent="0.35">
      <c r="B176" s="15">
        <f t="shared" si="20"/>
        <v>159</v>
      </c>
      <c r="C176" s="7">
        <f t="shared" si="14"/>
        <v>42753</v>
      </c>
      <c r="D176" s="8">
        <f t="shared" si="15"/>
        <v>162615.98162456806</v>
      </c>
      <c r="E176" s="8">
        <f t="shared" si="16"/>
        <v>1467.5291477587523</v>
      </c>
      <c r="F176" s="8">
        <f t="shared" si="17"/>
        <v>383.42260359496885</v>
      </c>
      <c r="G176" s="8">
        <f t="shared" si="18"/>
        <v>1084.1065441637834</v>
      </c>
      <c r="H176" s="17">
        <f t="shared" si="19"/>
        <v>162232.55902097299</v>
      </c>
    </row>
    <row r="177" spans="2:8" x14ac:dyDescent="0.35">
      <c r="B177" s="15">
        <f t="shared" si="20"/>
        <v>160</v>
      </c>
      <c r="C177" s="7">
        <f t="shared" si="14"/>
        <v>42784</v>
      </c>
      <c r="D177" s="8">
        <f t="shared" si="15"/>
        <v>162232.55902097299</v>
      </c>
      <c r="E177" s="8">
        <f t="shared" si="16"/>
        <v>1467.5291477587523</v>
      </c>
      <c r="F177" s="8">
        <f t="shared" si="17"/>
        <v>385.97875428560201</v>
      </c>
      <c r="G177" s="8">
        <f t="shared" si="18"/>
        <v>1081.5503934731505</v>
      </c>
      <c r="H177" s="17">
        <f t="shared" si="19"/>
        <v>161846.5802666875</v>
      </c>
    </row>
    <row r="178" spans="2:8" x14ac:dyDescent="0.35">
      <c r="B178" s="15">
        <f t="shared" si="20"/>
        <v>161</v>
      </c>
      <c r="C178" s="7">
        <f t="shared" si="14"/>
        <v>42812</v>
      </c>
      <c r="D178" s="8">
        <f t="shared" si="15"/>
        <v>161846.5802666875</v>
      </c>
      <c r="E178" s="8">
        <f t="shared" si="16"/>
        <v>1467.5291477587523</v>
      </c>
      <c r="F178" s="8">
        <f t="shared" si="17"/>
        <v>388.55194598083938</v>
      </c>
      <c r="G178" s="8">
        <f t="shared" si="18"/>
        <v>1078.977201777913</v>
      </c>
      <c r="H178" s="17">
        <f t="shared" si="19"/>
        <v>161458.02832070657</v>
      </c>
    </row>
    <row r="179" spans="2:8" x14ac:dyDescent="0.35">
      <c r="B179" s="15">
        <f t="shared" si="20"/>
        <v>162</v>
      </c>
      <c r="C179" s="7">
        <f t="shared" si="14"/>
        <v>42843</v>
      </c>
      <c r="D179" s="8">
        <f t="shared" si="15"/>
        <v>161458.02832070657</v>
      </c>
      <c r="E179" s="8">
        <f t="shared" si="16"/>
        <v>1467.5291477587523</v>
      </c>
      <c r="F179" s="8">
        <f t="shared" si="17"/>
        <v>391.14229228737827</v>
      </c>
      <c r="G179" s="8">
        <f t="shared" si="18"/>
        <v>1076.386855471374</v>
      </c>
      <c r="H179" s="17">
        <f t="shared" si="19"/>
        <v>161066.88602841925</v>
      </c>
    </row>
    <row r="180" spans="2:8" x14ac:dyDescent="0.35">
      <c r="B180" s="15">
        <f t="shared" si="20"/>
        <v>163</v>
      </c>
      <c r="C180" s="7">
        <f t="shared" si="14"/>
        <v>42873</v>
      </c>
      <c r="D180" s="8">
        <f t="shared" si="15"/>
        <v>161066.88602841925</v>
      </c>
      <c r="E180" s="8">
        <f t="shared" si="16"/>
        <v>1467.5291477587523</v>
      </c>
      <c r="F180" s="8">
        <f t="shared" si="17"/>
        <v>393.74990756929418</v>
      </c>
      <c r="G180" s="8">
        <f t="shared" si="18"/>
        <v>1073.7792401894581</v>
      </c>
      <c r="H180" s="17">
        <f t="shared" si="19"/>
        <v>160673.13612084993</v>
      </c>
    </row>
    <row r="181" spans="2:8" x14ac:dyDescent="0.35">
      <c r="B181" s="15">
        <f t="shared" si="20"/>
        <v>164</v>
      </c>
      <c r="C181" s="7">
        <f t="shared" si="14"/>
        <v>42904</v>
      </c>
      <c r="D181" s="8">
        <f t="shared" si="15"/>
        <v>160673.13612084993</v>
      </c>
      <c r="E181" s="8">
        <f t="shared" si="16"/>
        <v>1467.5291477587523</v>
      </c>
      <c r="F181" s="8">
        <f t="shared" si="17"/>
        <v>396.37490695308941</v>
      </c>
      <c r="G181" s="8">
        <f t="shared" si="18"/>
        <v>1071.1542408056628</v>
      </c>
      <c r="H181" s="17">
        <f t="shared" si="19"/>
        <v>160276.76121389685</v>
      </c>
    </row>
    <row r="182" spans="2:8" x14ac:dyDescent="0.35">
      <c r="B182" s="15">
        <f t="shared" si="20"/>
        <v>165</v>
      </c>
      <c r="C182" s="7">
        <f t="shared" si="14"/>
        <v>42934</v>
      </c>
      <c r="D182" s="8">
        <f t="shared" si="15"/>
        <v>160276.76121389685</v>
      </c>
      <c r="E182" s="8">
        <f t="shared" si="16"/>
        <v>1467.5291477587523</v>
      </c>
      <c r="F182" s="8">
        <f t="shared" si="17"/>
        <v>399.01740633277666</v>
      </c>
      <c r="G182" s="8">
        <f t="shared" si="18"/>
        <v>1068.5117414259755</v>
      </c>
      <c r="H182" s="17">
        <f t="shared" si="19"/>
        <v>159877.74380756414</v>
      </c>
    </row>
    <row r="183" spans="2:8" x14ac:dyDescent="0.35">
      <c r="B183" s="15">
        <f t="shared" si="20"/>
        <v>166</v>
      </c>
      <c r="C183" s="7">
        <f t="shared" si="14"/>
        <v>42965</v>
      </c>
      <c r="D183" s="8">
        <f t="shared" si="15"/>
        <v>159877.74380756414</v>
      </c>
      <c r="E183" s="8">
        <f t="shared" si="16"/>
        <v>1467.5291477587523</v>
      </c>
      <c r="F183" s="8">
        <f t="shared" si="17"/>
        <v>401.67752237499525</v>
      </c>
      <c r="G183" s="8">
        <f t="shared" si="18"/>
        <v>1065.8516253837572</v>
      </c>
      <c r="H183" s="17">
        <f t="shared" si="19"/>
        <v>159476.06628518907</v>
      </c>
    </row>
    <row r="184" spans="2:8" x14ac:dyDescent="0.35">
      <c r="B184" s="15">
        <f t="shared" si="20"/>
        <v>167</v>
      </c>
      <c r="C184" s="7">
        <f t="shared" si="14"/>
        <v>42996</v>
      </c>
      <c r="D184" s="8">
        <f t="shared" si="15"/>
        <v>159476.06628518907</v>
      </c>
      <c r="E184" s="8">
        <f t="shared" si="16"/>
        <v>1467.5291477587523</v>
      </c>
      <c r="F184" s="8">
        <f t="shared" si="17"/>
        <v>404.35537252416191</v>
      </c>
      <c r="G184" s="8">
        <f t="shared" si="18"/>
        <v>1063.1737752345903</v>
      </c>
      <c r="H184" s="17">
        <f t="shared" si="19"/>
        <v>159071.710912665</v>
      </c>
    </row>
    <row r="185" spans="2:8" x14ac:dyDescent="0.35">
      <c r="B185" s="15">
        <f t="shared" si="20"/>
        <v>168</v>
      </c>
      <c r="C185" s="7">
        <f t="shared" si="14"/>
        <v>43026</v>
      </c>
      <c r="D185" s="8">
        <f t="shared" si="15"/>
        <v>159071.710912665</v>
      </c>
      <c r="E185" s="8">
        <f t="shared" si="16"/>
        <v>1467.5291477587523</v>
      </c>
      <c r="F185" s="8">
        <f t="shared" si="17"/>
        <v>407.05107500765632</v>
      </c>
      <c r="G185" s="8">
        <f t="shared" si="18"/>
        <v>1060.4780727510961</v>
      </c>
      <c r="H185" s="17">
        <f t="shared" si="19"/>
        <v>158664.65983765735</v>
      </c>
    </row>
    <row r="186" spans="2:8" x14ac:dyDescent="0.35">
      <c r="B186" s="15">
        <f t="shared" si="20"/>
        <v>169</v>
      </c>
      <c r="C186" s="7">
        <f t="shared" si="14"/>
        <v>43057</v>
      </c>
      <c r="D186" s="8">
        <f t="shared" si="15"/>
        <v>158664.65983765735</v>
      </c>
      <c r="E186" s="8">
        <f t="shared" si="16"/>
        <v>1467.5291477587523</v>
      </c>
      <c r="F186" s="8">
        <f t="shared" si="17"/>
        <v>409.76474884104061</v>
      </c>
      <c r="G186" s="8">
        <f t="shared" si="18"/>
        <v>1057.7643989177118</v>
      </c>
      <c r="H186" s="17">
        <f t="shared" si="19"/>
        <v>158254.89508881635</v>
      </c>
    </row>
    <row r="187" spans="2:8" x14ac:dyDescent="0.35">
      <c r="B187" s="15">
        <f t="shared" si="20"/>
        <v>170</v>
      </c>
      <c r="C187" s="7">
        <f t="shared" si="14"/>
        <v>43087</v>
      </c>
      <c r="D187" s="8">
        <f t="shared" si="15"/>
        <v>158254.89508881635</v>
      </c>
      <c r="E187" s="8">
        <f t="shared" si="16"/>
        <v>1467.5291477587523</v>
      </c>
      <c r="F187" s="8">
        <f t="shared" si="17"/>
        <v>412.49651383331422</v>
      </c>
      <c r="G187" s="8">
        <f t="shared" si="18"/>
        <v>1055.0326339254379</v>
      </c>
      <c r="H187" s="17">
        <f t="shared" si="19"/>
        <v>157842.398574983</v>
      </c>
    </row>
    <row r="188" spans="2:8" x14ac:dyDescent="0.35">
      <c r="B188" s="15">
        <f t="shared" si="20"/>
        <v>171</v>
      </c>
      <c r="C188" s="7">
        <f t="shared" si="14"/>
        <v>43118</v>
      </c>
      <c r="D188" s="8">
        <f t="shared" si="15"/>
        <v>157842.398574983</v>
      </c>
      <c r="E188" s="8">
        <f t="shared" si="16"/>
        <v>1467.5291477587523</v>
      </c>
      <c r="F188" s="8">
        <f t="shared" si="17"/>
        <v>415.24649059220303</v>
      </c>
      <c r="G188" s="8">
        <f t="shared" si="18"/>
        <v>1052.2826571665494</v>
      </c>
      <c r="H188" s="17">
        <f t="shared" si="19"/>
        <v>157427.15208439081</v>
      </c>
    </row>
    <row r="189" spans="2:8" x14ac:dyDescent="0.35">
      <c r="B189" s="15">
        <f t="shared" si="20"/>
        <v>172</v>
      </c>
      <c r="C189" s="7">
        <f t="shared" si="14"/>
        <v>43149</v>
      </c>
      <c r="D189" s="8">
        <f t="shared" si="15"/>
        <v>157427.15208439081</v>
      </c>
      <c r="E189" s="8">
        <f t="shared" si="16"/>
        <v>1467.5291477587523</v>
      </c>
      <c r="F189" s="8">
        <f t="shared" si="17"/>
        <v>418.01480052948438</v>
      </c>
      <c r="G189" s="8">
        <f t="shared" si="18"/>
        <v>1049.5143472292677</v>
      </c>
      <c r="H189" s="17">
        <f t="shared" si="19"/>
        <v>157009.13728386129</v>
      </c>
    </row>
    <row r="190" spans="2:8" x14ac:dyDescent="0.35">
      <c r="B190" s="15">
        <f t="shared" si="20"/>
        <v>173</v>
      </c>
      <c r="C190" s="7">
        <f t="shared" si="14"/>
        <v>43177</v>
      </c>
      <c r="D190" s="8">
        <f t="shared" si="15"/>
        <v>157009.13728386129</v>
      </c>
      <c r="E190" s="8">
        <f t="shared" si="16"/>
        <v>1467.5291477587523</v>
      </c>
      <c r="F190" s="8">
        <f t="shared" si="17"/>
        <v>420.80156586634763</v>
      </c>
      <c r="G190" s="8">
        <f t="shared" si="18"/>
        <v>1046.7275818924047</v>
      </c>
      <c r="H190" s="17">
        <f t="shared" si="19"/>
        <v>156588.33571799495</v>
      </c>
    </row>
    <row r="191" spans="2:8" x14ac:dyDescent="0.35">
      <c r="B191" s="15">
        <f t="shared" si="20"/>
        <v>174</v>
      </c>
      <c r="C191" s="7">
        <f t="shared" si="14"/>
        <v>43208</v>
      </c>
      <c r="D191" s="8">
        <f t="shared" si="15"/>
        <v>156588.33571799495</v>
      </c>
      <c r="E191" s="8">
        <f t="shared" si="16"/>
        <v>1467.5291477587523</v>
      </c>
      <c r="F191" s="8">
        <f t="shared" si="17"/>
        <v>423.60690963879</v>
      </c>
      <c r="G191" s="8">
        <f t="shared" si="18"/>
        <v>1043.9222381199625</v>
      </c>
      <c r="H191" s="17">
        <f t="shared" si="19"/>
        <v>156164.72880835616</v>
      </c>
    </row>
    <row r="192" spans="2:8" x14ac:dyDescent="0.35">
      <c r="B192" s="15">
        <f t="shared" si="20"/>
        <v>175</v>
      </c>
      <c r="C192" s="7">
        <f t="shared" si="14"/>
        <v>43238</v>
      </c>
      <c r="D192" s="8">
        <f t="shared" si="15"/>
        <v>156164.72880835616</v>
      </c>
      <c r="E192" s="8">
        <f t="shared" si="16"/>
        <v>1467.5291477587523</v>
      </c>
      <c r="F192" s="8">
        <f t="shared" si="17"/>
        <v>426.43095570304848</v>
      </c>
      <c r="G192" s="8">
        <f t="shared" si="18"/>
        <v>1041.0981920557037</v>
      </c>
      <c r="H192" s="17">
        <f t="shared" si="19"/>
        <v>155738.2978526532</v>
      </c>
    </row>
    <row r="193" spans="2:8" x14ac:dyDescent="0.35">
      <c r="B193" s="15">
        <f t="shared" si="20"/>
        <v>176</v>
      </c>
      <c r="C193" s="7">
        <f t="shared" si="14"/>
        <v>43269</v>
      </c>
      <c r="D193" s="8">
        <f t="shared" si="15"/>
        <v>155738.2978526532</v>
      </c>
      <c r="E193" s="8">
        <f t="shared" si="16"/>
        <v>1467.5291477587523</v>
      </c>
      <c r="F193" s="8">
        <f t="shared" si="17"/>
        <v>429.27382874106877</v>
      </c>
      <c r="G193" s="8">
        <f t="shared" si="18"/>
        <v>1038.2553190176836</v>
      </c>
      <c r="H193" s="17">
        <f t="shared" si="19"/>
        <v>155309.02402391209</v>
      </c>
    </row>
    <row r="194" spans="2:8" x14ac:dyDescent="0.35">
      <c r="B194" s="15">
        <f t="shared" si="20"/>
        <v>177</v>
      </c>
      <c r="C194" s="7">
        <f t="shared" si="14"/>
        <v>43299</v>
      </c>
      <c r="D194" s="8">
        <f t="shared" si="15"/>
        <v>155309.02402391209</v>
      </c>
      <c r="E194" s="8">
        <f t="shared" si="16"/>
        <v>1467.5291477587523</v>
      </c>
      <c r="F194" s="8">
        <f t="shared" si="17"/>
        <v>432.13565426600928</v>
      </c>
      <c r="G194" s="8">
        <f t="shared" si="18"/>
        <v>1035.3934934927429</v>
      </c>
      <c r="H194" s="17">
        <f t="shared" si="19"/>
        <v>154876.8883696461</v>
      </c>
    </row>
    <row r="195" spans="2:8" x14ac:dyDescent="0.35">
      <c r="B195" s="15">
        <f t="shared" si="20"/>
        <v>178</v>
      </c>
      <c r="C195" s="7">
        <f t="shared" si="14"/>
        <v>43330</v>
      </c>
      <c r="D195" s="8">
        <f t="shared" si="15"/>
        <v>154876.8883696461</v>
      </c>
      <c r="E195" s="8">
        <f t="shared" si="16"/>
        <v>1467.5291477587523</v>
      </c>
      <c r="F195" s="8">
        <f t="shared" si="17"/>
        <v>435.01655862778262</v>
      </c>
      <c r="G195" s="8">
        <f t="shared" si="18"/>
        <v>1032.5125891309697</v>
      </c>
      <c r="H195" s="17">
        <f t="shared" si="19"/>
        <v>154441.87181101838</v>
      </c>
    </row>
    <row r="196" spans="2:8" x14ac:dyDescent="0.35">
      <c r="B196" s="15">
        <f t="shared" si="20"/>
        <v>179</v>
      </c>
      <c r="C196" s="7">
        <f t="shared" si="14"/>
        <v>43361</v>
      </c>
      <c r="D196" s="8">
        <f t="shared" si="15"/>
        <v>154441.87181101838</v>
      </c>
      <c r="E196" s="8">
        <f t="shared" si="16"/>
        <v>1467.5291477587523</v>
      </c>
      <c r="F196" s="8">
        <f t="shared" si="17"/>
        <v>437.91666901863465</v>
      </c>
      <c r="G196" s="8">
        <f t="shared" si="18"/>
        <v>1029.6124787401177</v>
      </c>
      <c r="H196" s="17">
        <f t="shared" si="19"/>
        <v>154003.95514199964</v>
      </c>
    </row>
    <row r="197" spans="2:8" x14ac:dyDescent="0.35">
      <c r="B197" s="15">
        <f t="shared" si="20"/>
        <v>180</v>
      </c>
      <c r="C197" s="7">
        <f t="shared" si="14"/>
        <v>43391</v>
      </c>
      <c r="D197" s="8">
        <f t="shared" si="15"/>
        <v>154003.95514199964</v>
      </c>
      <c r="E197" s="8">
        <f t="shared" si="16"/>
        <v>1467.5291477587523</v>
      </c>
      <c r="F197" s="8">
        <f t="shared" si="17"/>
        <v>440.83611347875882</v>
      </c>
      <c r="G197" s="8">
        <f t="shared" si="18"/>
        <v>1026.6930342799935</v>
      </c>
      <c r="H197" s="17">
        <f t="shared" si="19"/>
        <v>153563.11902852089</v>
      </c>
    </row>
    <row r="198" spans="2:8" x14ac:dyDescent="0.35">
      <c r="B198" s="15">
        <f t="shared" si="20"/>
        <v>181</v>
      </c>
      <c r="C198" s="7">
        <f t="shared" si="14"/>
        <v>43422</v>
      </c>
      <c r="D198" s="8">
        <f t="shared" si="15"/>
        <v>153563.11902852089</v>
      </c>
      <c r="E198" s="8">
        <f t="shared" si="16"/>
        <v>1467.5291477587523</v>
      </c>
      <c r="F198" s="8">
        <f t="shared" si="17"/>
        <v>443.7750209019506</v>
      </c>
      <c r="G198" s="8">
        <f t="shared" si="18"/>
        <v>1023.7541268568017</v>
      </c>
      <c r="H198" s="17">
        <f t="shared" si="19"/>
        <v>153119.34400761896</v>
      </c>
    </row>
    <row r="199" spans="2:8" x14ac:dyDescent="0.35">
      <c r="B199" s="15">
        <f t="shared" si="20"/>
        <v>182</v>
      </c>
      <c r="C199" s="7">
        <f t="shared" si="14"/>
        <v>43452</v>
      </c>
      <c r="D199" s="8">
        <f t="shared" si="15"/>
        <v>153119.34400761896</v>
      </c>
      <c r="E199" s="8">
        <f t="shared" si="16"/>
        <v>1467.5291477587523</v>
      </c>
      <c r="F199" s="8">
        <f t="shared" si="17"/>
        <v>446.7335210412968</v>
      </c>
      <c r="G199" s="8">
        <f t="shared" si="18"/>
        <v>1020.7956267174555</v>
      </c>
      <c r="H199" s="17">
        <f t="shared" si="19"/>
        <v>152672.61048657767</v>
      </c>
    </row>
    <row r="200" spans="2:8" x14ac:dyDescent="0.35">
      <c r="B200" s="15">
        <f t="shared" si="20"/>
        <v>183</v>
      </c>
      <c r="C200" s="7">
        <f t="shared" si="14"/>
        <v>43483</v>
      </c>
      <c r="D200" s="8">
        <f t="shared" si="15"/>
        <v>152672.61048657767</v>
      </c>
      <c r="E200" s="8">
        <f t="shared" si="16"/>
        <v>1467.5291477587523</v>
      </c>
      <c r="F200" s="8">
        <f t="shared" si="17"/>
        <v>449.71174451490549</v>
      </c>
      <c r="G200" s="8">
        <f t="shared" si="18"/>
        <v>1017.8174032438468</v>
      </c>
      <c r="H200" s="17">
        <f t="shared" si="19"/>
        <v>152222.89874206274</v>
      </c>
    </row>
    <row r="201" spans="2:8" x14ac:dyDescent="0.35">
      <c r="B201" s="15">
        <f t="shared" si="20"/>
        <v>184</v>
      </c>
      <c r="C201" s="7">
        <f t="shared" si="14"/>
        <v>43514</v>
      </c>
      <c r="D201" s="8">
        <f t="shared" si="15"/>
        <v>152222.89874206274</v>
      </c>
      <c r="E201" s="8">
        <f t="shared" si="16"/>
        <v>1467.5291477587523</v>
      </c>
      <c r="F201" s="8">
        <f t="shared" si="17"/>
        <v>452.70982281167153</v>
      </c>
      <c r="G201" s="8">
        <f t="shared" si="18"/>
        <v>1014.8193249470808</v>
      </c>
      <c r="H201" s="17">
        <f t="shared" si="19"/>
        <v>151770.18891925109</v>
      </c>
    </row>
    <row r="202" spans="2:8" x14ac:dyDescent="0.35">
      <c r="B202" s="15">
        <f t="shared" si="20"/>
        <v>185</v>
      </c>
      <c r="C202" s="7">
        <f t="shared" si="14"/>
        <v>43542</v>
      </c>
      <c r="D202" s="8">
        <f t="shared" si="15"/>
        <v>151770.18891925109</v>
      </c>
      <c r="E202" s="8">
        <f t="shared" si="16"/>
        <v>1467.5291477587523</v>
      </c>
      <c r="F202" s="8">
        <f t="shared" si="17"/>
        <v>455.7278882970827</v>
      </c>
      <c r="G202" s="8">
        <f t="shared" si="18"/>
        <v>1011.8012594616697</v>
      </c>
      <c r="H202" s="17">
        <f t="shared" si="19"/>
        <v>151314.46103095403</v>
      </c>
    </row>
    <row r="203" spans="2:8" x14ac:dyDescent="0.35">
      <c r="B203" s="15">
        <f t="shared" si="20"/>
        <v>186</v>
      </c>
      <c r="C203" s="7">
        <f t="shared" si="14"/>
        <v>43573</v>
      </c>
      <c r="D203" s="8">
        <f t="shared" si="15"/>
        <v>151314.46103095403</v>
      </c>
      <c r="E203" s="8">
        <f t="shared" si="16"/>
        <v>1467.5291477587523</v>
      </c>
      <c r="F203" s="8">
        <f t="shared" si="17"/>
        <v>458.76607421906328</v>
      </c>
      <c r="G203" s="8">
        <f t="shared" si="18"/>
        <v>1008.7630735396891</v>
      </c>
      <c r="H203" s="17">
        <f t="shared" si="19"/>
        <v>150855.69495673501</v>
      </c>
    </row>
    <row r="204" spans="2:8" x14ac:dyDescent="0.35">
      <c r="B204" s="15">
        <f t="shared" si="20"/>
        <v>187</v>
      </c>
      <c r="C204" s="7">
        <f t="shared" si="14"/>
        <v>43603</v>
      </c>
      <c r="D204" s="8">
        <f t="shared" si="15"/>
        <v>150855.69495673501</v>
      </c>
      <c r="E204" s="8">
        <f t="shared" si="16"/>
        <v>1467.5291477587523</v>
      </c>
      <c r="F204" s="8">
        <f t="shared" si="17"/>
        <v>461.82451471385707</v>
      </c>
      <c r="G204" s="8">
        <f t="shared" si="18"/>
        <v>1005.7046330448953</v>
      </c>
      <c r="H204" s="17">
        <f t="shared" si="19"/>
        <v>150393.87044202117</v>
      </c>
    </row>
    <row r="205" spans="2:8" x14ac:dyDescent="0.35">
      <c r="B205" s="15">
        <f t="shared" si="20"/>
        <v>188</v>
      </c>
      <c r="C205" s="7">
        <f t="shared" si="14"/>
        <v>43634</v>
      </c>
      <c r="D205" s="8">
        <f t="shared" si="15"/>
        <v>150393.87044202117</v>
      </c>
      <c r="E205" s="8">
        <f t="shared" si="16"/>
        <v>1467.5291477587523</v>
      </c>
      <c r="F205" s="8">
        <f t="shared" si="17"/>
        <v>464.90334481194941</v>
      </c>
      <c r="G205" s="8">
        <f t="shared" si="18"/>
        <v>1002.6258029468029</v>
      </c>
      <c r="H205" s="17">
        <f t="shared" si="19"/>
        <v>149928.96709720918</v>
      </c>
    </row>
    <row r="206" spans="2:8" x14ac:dyDescent="0.35">
      <c r="B206" s="15">
        <f t="shared" si="20"/>
        <v>189</v>
      </c>
      <c r="C206" s="7">
        <f t="shared" si="14"/>
        <v>43664</v>
      </c>
      <c r="D206" s="8">
        <f t="shared" si="15"/>
        <v>149928.96709720918</v>
      </c>
      <c r="E206" s="8">
        <f t="shared" si="16"/>
        <v>1467.5291477587523</v>
      </c>
      <c r="F206" s="8">
        <f t="shared" si="17"/>
        <v>468.00270044402902</v>
      </c>
      <c r="G206" s="8">
        <f t="shared" si="18"/>
        <v>999.5264473147231</v>
      </c>
      <c r="H206" s="17">
        <f t="shared" si="19"/>
        <v>149460.96439676511</v>
      </c>
    </row>
    <row r="207" spans="2:8" x14ac:dyDescent="0.35">
      <c r="B207" s="15">
        <f t="shared" si="20"/>
        <v>190</v>
      </c>
      <c r="C207" s="7">
        <f t="shared" si="14"/>
        <v>43695</v>
      </c>
      <c r="D207" s="8">
        <f t="shared" si="15"/>
        <v>149460.96439676511</v>
      </c>
      <c r="E207" s="8">
        <f t="shared" si="16"/>
        <v>1467.5291477587523</v>
      </c>
      <c r="F207" s="8">
        <f t="shared" si="17"/>
        <v>471.12271844698927</v>
      </c>
      <c r="G207" s="8">
        <f t="shared" si="18"/>
        <v>996.40642931176319</v>
      </c>
      <c r="H207" s="17">
        <f t="shared" si="19"/>
        <v>148989.84167831833</v>
      </c>
    </row>
    <row r="208" spans="2:8" x14ac:dyDescent="0.35">
      <c r="B208" s="15">
        <f t="shared" si="20"/>
        <v>191</v>
      </c>
      <c r="C208" s="7">
        <f t="shared" si="14"/>
        <v>43726</v>
      </c>
      <c r="D208" s="8">
        <f t="shared" si="15"/>
        <v>148989.84167831833</v>
      </c>
      <c r="E208" s="8">
        <f t="shared" si="16"/>
        <v>1467.5291477587523</v>
      </c>
      <c r="F208" s="8">
        <f t="shared" si="17"/>
        <v>474.26353656996906</v>
      </c>
      <c r="G208" s="8">
        <f t="shared" si="18"/>
        <v>993.26561118878317</v>
      </c>
      <c r="H208" s="17">
        <f t="shared" si="19"/>
        <v>148515.57814174821</v>
      </c>
    </row>
    <row r="209" spans="2:8" x14ac:dyDescent="0.35">
      <c r="B209" s="15">
        <f t="shared" si="20"/>
        <v>192</v>
      </c>
      <c r="C209" s="7">
        <f t="shared" si="14"/>
        <v>43756</v>
      </c>
      <c r="D209" s="8">
        <f t="shared" si="15"/>
        <v>148515.57814174821</v>
      </c>
      <c r="E209" s="8">
        <f t="shared" si="16"/>
        <v>1467.5291477587523</v>
      </c>
      <c r="F209" s="8">
        <f t="shared" si="17"/>
        <v>477.42529348043576</v>
      </c>
      <c r="G209" s="8">
        <f t="shared" si="18"/>
        <v>990.10385427831682</v>
      </c>
      <c r="H209" s="17">
        <f t="shared" si="19"/>
        <v>148038.15284826781</v>
      </c>
    </row>
    <row r="210" spans="2:8" x14ac:dyDescent="0.35">
      <c r="B210" s="15">
        <f t="shared" si="20"/>
        <v>193</v>
      </c>
      <c r="C210" s="7">
        <f t="shared" ref="C210:C273" si="21">IF(Loan_Not_Paid*Values_Entered,Payment_Date,"")</f>
        <v>43787</v>
      </c>
      <c r="D210" s="8">
        <f t="shared" ref="D210:D273" si="22">IF(Loan_Not_Paid*Values_Entered,Beginning_Balance,"")</f>
        <v>148038.15284826781</v>
      </c>
      <c r="E210" s="8">
        <f t="shared" ref="E210:E273" si="23">IF(Loan_Not_Paid*Values_Entered,Monthly_Payment,"")</f>
        <v>1467.5291477587523</v>
      </c>
      <c r="F210" s="8">
        <f t="shared" ref="F210:F273" si="24">IF(Loan_Not_Paid*Values_Entered,Principal,"")</f>
        <v>480.6081287703052</v>
      </c>
      <c r="G210" s="8">
        <f t="shared" ref="G210:G273" si="25">IF(Loan_Not_Paid*Values_Entered,Interest,"")</f>
        <v>986.92101898844714</v>
      </c>
      <c r="H210" s="17">
        <f t="shared" ref="H210:H273" si="26">IF(Loan_Not_Paid*Values_Entered,Ending_Balance,"")</f>
        <v>147557.54471949756</v>
      </c>
    </row>
    <row r="211" spans="2:8" x14ac:dyDescent="0.35">
      <c r="B211" s="15">
        <f t="shared" ref="B211:B274" si="27">IF(Loan_Not_Paid*Values_Entered,Payment_Number,"")</f>
        <v>194</v>
      </c>
      <c r="C211" s="7">
        <f t="shared" si="21"/>
        <v>43817</v>
      </c>
      <c r="D211" s="8">
        <f t="shared" si="22"/>
        <v>147557.54471949756</v>
      </c>
      <c r="E211" s="8">
        <f t="shared" si="23"/>
        <v>1467.5291477587523</v>
      </c>
      <c r="F211" s="8">
        <f t="shared" si="24"/>
        <v>483.81218296210722</v>
      </c>
      <c r="G211" s="8">
        <f t="shared" si="25"/>
        <v>983.71696479664524</v>
      </c>
      <c r="H211" s="17">
        <f t="shared" si="26"/>
        <v>147073.73253653548</v>
      </c>
    </row>
    <row r="212" spans="2:8" x14ac:dyDescent="0.35">
      <c r="B212" s="15">
        <f t="shared" si="27"/>
        <v>195</v>
      </c>
      <c r="C212" s="7">
        <f t="shared" si="21"/>
        <v>43848</v>
      </c>
      <c r="D212" s="8">
        <f t="shared" si="22"/>
        <v>147073.73253653548</v>
      </c>
      <c r="E212" s="8">
        <f t="shared" si="23"/>
        <v>1467.5291477587523</v>
      </c>
      <c r="F212" s="8">
        <f t="shared" si="24"/>
        <v>487.03759751518794</v>
      </c>
      <c r="G212" s="8">
        <f t="shared" si="25"/>
        <v>980.49155024356446</v>
      </c>
      <c r="H212" s="17">
        <f t="shared" si="26"/>
        <v>146586.69493902021</v>
      </c>
    </row>
    <row r="213" spans="2:8" x14ac:dyDescent="0.35">
      <c r="B213" s="15">
        <f t="shared" si="27"/>
        <v>196</v>
      </c>
      <c r="C213" s="7">
        <f t="shared" si="21"/>
        <v>43879</v>
      </c>
      <c r="D213" s="8">
        <f t="shared" si="22"/>
        <v>146586.69493902021</v>
      </c>
      <c r="E213" s="8">
        <f t="shared" si="23"/>
        <v>1467.5291477587523</v>
      </c>
      <c r="F213" s="8">
        <f t="shared" si="24"/>
        <v>490.28451483195585</v>
      </c>
      <c r="G213" s="8">
        <f t="shared" si="25"/>
        <v>977.24463292679638</v>
      </c>
      <c r="H213" s="17">
        <f t="shared" si="26"/>
        <v>146096.41042418825</v>
      </c>
    </row>
    <row r="214" spans="2:8" x14ac:dyDescent="0.35">
      <c r="B214" s="15">
        <f t="shared" si="27"/>
        <v>197</v>
      </c>
      <c r="C214" s="7">
        <f t="shared" si="21"/>
        <v>43908</v>
      </c>
      <c r="D214" s="8">
        <f t="shared" si="22"/>
        <v>146096.41042418825</v>
      </c>
      <c r="E214" s="8">
        <f t="shared" si="23"/>
        <v>1467.5291477587523</v>
      </c>
      <c r="F214" s="8">
        <f t="shared" si="24"/>
        <v>493.5530782641689</v>
      </c>
      <c r="G214" s="8">
        <f t="shared" si="25"/>
        <v>973.97606949458327</v>
      </c>
      <c r="H214" s="17">
        <f t="shared" si="26"/>
        <v>145602.85734592425</v>
      </c>
    </row>
    <row r="215" spans="2:8" x14ac:dyDescent="0.35">
      <c r="B215" s="15">
        <f t="shared" si="27"/>
        <v>198</v>
      </c>
      <c r="C215" s="7">
        <f t="shared" si="21"/>
        <v>43939</v>
      </c>
      <c r="D215" s="8">
        <f t="shared" si="22"/>
        <v>145602.85734592425</v>
      </c>
      <c r="E215" s="8">
        <f t="shared" si="23"/>
        <v>1467.5291477587523</v>
      </c>
      <c r="F215" s="8">
        <f t="shared" si="24"/>
        <v>496.84343211926347</v>
      </c>
      <c r="G215" s="8">
        <f t="shared" si="25"/>
        <v>970.68571563948888</v>
      </c>
      <c r="H215" s="17">
        <f t="shared" si="26"/>
        <v>145106.0139138049</v>
      </c>
    </row>
    <row r="216" spans="2:8" x14ac:dyDescent="0.35">
      <c r="B216" s="15">
        <f t="shared" si="27"/>
        <v>199</v>
      </c>
      <c r="C216" s="7">
        <f t="shared" si="21"/>
        <v>43969</v>
      </c>
      <c r="D216" s="8">
        <f t="shared" si="22"/>
        <v>145106.0139138049</v>
      </c>
      <c r="E216" s="8">
        <f t="shared" si="23"/>
        <v>1467.5291477587523</v>
      </c>
      <c r="F216" s="8">
        <f t="shared" si="24"/>
        <v>500.15572166672513</v>
      </c>
      <c r="G216" s="8">
        <f t="shared" si="25"/>
        <v>967.3734260920271</v>
      </c>
      <c r="H216" s="17">
        <f t="shared" si="26"/>
        <v>144605.85819213826</v>
      </c>
    </row>
    <row r="217" spans="2:8" x14ac:dyDescent="0.35">
      <c r="B217" s="15">
        <f t="shared" si="27"/>
        <v>200</v>
      </c>
      <c r="C217" s="7">
        <f t="shared" si="21"/>
        <v>44000</v>
      </c>
      <c r="D217" s="8">
        <f t="shared" si="22"/>
        <v>144605.85819213826</v>
      </c>
      <c r="E217" s="8">
        <f t="shared" si="23"/>
        <v>1467.5291477587523</v>
      </c>
      <c r="F217" s="8">
        <f t="shared" si="24"/>
        <v>503.49009314450331</v>
      </c>
      <c r="G217" s="8">
        <f t="shared" si="25"/>
        <v>964.03905461424915</v>
      </c>
      <c r="H217" s="17">
        <f t="shared" si="26"/>
        <v>144102.36809899379</v>
      </c>
    </row>
    <row r="218" spans="2:8" x14ac:dyDescent="0.35">
      <c r="B218" s="15">
        <f t="shared" si="27"/>
        <v>201</v>
      </c>
      <c r="C218" s="7">
        <f t="shared" si="21"/>
        <v>44030</v>
      </c>
      <c r="D218" s="8">
        <f t="shared" si="22"/>
        <v>144102.36809899379</v>
      </c>
      <c r="E218" s="8">
        <f t="shared" si="23"/>
        <v>1467.5291477587523</v>
      </c>
      <c r="F218" s="8">
        <f t="shared" si="24"/>
        <v>506.84669376546668</v>
      </c>
      <c r="G218" s="8">
        <f t="shared" si="25"/>
        <v>960.68245399328555</v>
      </c>
      <c r="H218" s="17">
        <f t="shared" si="26"/>
        <v>143595.52140522818</v>
      </c>
    </row>
    <row r="219" spans="2:8" x14ac:dyDescent="0.35">
      <c r="B219" s="15">
        <f t="shared" si="27"/>
        <v>202</v>
      </c>
      <c r="C219" s="7">
        <f t="shared" si="21"/>
        <v>44061</v>
      </c>
      <c r="D219" s="8">
        <f t="shared" si="22"/>
        <v>143595.52140522818</v>
      </c>
      <c r="E219" s="8">
        <f t="shared" si="23"/>
        <v>1467.5291477587523</v>
      </c>
      <c r="F219" s="8">
        <f t="shared" si="24"/>
        <v>510.22567172390308</v>
      </c>
      <c r="G219" s="8">
        <f t="shared" si="25"/>
        <v>957.30347603484938</v>
      </c>
      <c r="H219" s="17">
        <f t="shared" si="26"/>
        <v>143085.29573350423</v>
      </c>
    </row>
    <row r="220" spans="2:8" x14ac:dyDescent="0.35">
      <c r="B220" s="15">
        <f t="shared" si="27"/>
        <v>203</v>
      </c>
      <c r="C220" s="7">
        <f t="shared" si="21"/>
        <v>44092</v>
      </c>
      <c r="D220" s="8">
        <f t="shared" si="22"/>
        <v>143085.29573350423</v>
      </c>
      <c r="E220" s="8">
        <f t="shared" si="23"/>
        <v>1467.5291477587523</v>
      </c>
      <c r="F220" s="8">
        <f t="shared" si="24"/>
        <v>513.6271762020624</v>
      </c>
      <c r="G220" s="8">
        <f t="shared" si="25"/>
        <v>953.90197155669011</v>
      </c>
      <c r="H220" s="17">
        <f t="shared" si="26"/>
        <v>142571.66855730233</v>
      </c>
    </row>
    <row r="221" spans="2:8" x14ac:dyDescent="0.35">
      <c r="B221" s="15">
        <f t="shared" si="27"/>
        <v>204</v>
      </c>
      <c r="C221" s="7">
        <f t="shared" si="21"/>
        <v>44122</v>
      </c>
      <c r="D221" s="8">
        <f t="shared" si="22"/>
        <v>142571.66855730233</v>
      </c>
      <c r="E221" s="8">
        <f t="shared" si="23"/>
        <v>1467.5291477587523</v>
      </c>
      <c r="F221" s="8">
        <f t="shared" si="24"/>
        <v>517.05135737674289</v>
      </c>
      <c r="G221" s="8">
        <f t="shared" si="25"/>
        <v>950.47779038200952</v>
      </c>
      <c r="H221" s="17">
        <f t="shared" si="26"/>
        <v>142054.61719992559</v>
      </c>
    </row>
    <row r="222" spans="2:8" x14ac:dyDescent="0.35">
      <c r="B222" s="15">
        <f t="shared" si="27"/>
        <v>205</v>
      </c>
      <c r="C222" s="7">
        <f t="shared" si="21"/>
        <v>44153</v>
      </c>
      <c r="D222" s="8">
        <f t="shared" si="22"/>
        <v>142054.61719992559</v>
      </c>
      <c r="E222" s="8">
        <f t="shared" si="23"/>
        <v>1467.5291477587523</v>
      </c>
      <c r="F222" s="8">
        <f t="shared" si="24"/>
        <v>520.49836642592118</v>
      </c>
      <c r="G222" s="8">
        <f t="shared" si="25"/>
        <v>947.03078133283111</v>
      </c>
      <c r="H222" s="17">
        <f t="shared" si="26"/>
        <v>141534.11883349961</v>
      </c>
    </row>
    <row r="223" spans="2:8" x14ac:dyDescent="0.35">
      <c r="B223" s="15">
        <f t="shared" si="27"/>
        <v>206</v>
      </c>
      <c r="C223" s="7">
        <f t="shared" si="21"/>
        <v>44183</v>
      </c>
      <c r="D223" s="8">
        <f t="shared" si="22"/>
        <v>141534.11883349961</v>
      </c>
      <c r="E223" s="8">
        <f t="shared" si="23"/>
        <v>1467.5291477587523</v>
      </c>
      <c r="F223" s="8">
        <f t="shared" si="24"/>
        <v>523.96835553542735</v>
      </c>
      <c r="G223" s="8">
        <f t="shared" si="25"/>
        <v>943.56079222332517</v>
      </c>
      <c r="H223" s="17">
        <f t="shared" si="26"/>
        <v>141010.1504779642</v>
      </c>
    </row>
    <row r="224" spans="2:8" x14ac:dyDescent="0.35">
      <c r="B224" s="15">
        <f t="shared" si="27"/>
        <v>207</v>
      </c>
      <c r="C224" s="7">
        <f t="shared" si="21"/>
        <v>44214</v>
      </c>
      <c r="D224" s="8">
        <f t="shared" si="22"/>
        <v>141010.1504779642</v>
      </c>
      <c r="E224" s="8">
        <f t="shared" si="23"/>
        <v>1467.5291477587523</v>
      </c>
      <c r="F224" s="8">
        <f t="shared" si="24"/>
        <v>527.4614779056634</v>
      </c>
      <c r="G224" s="8">
        <f t="shared" si="25"/>
        <v>940.06766985308866</v>
      </c>
      <c r="H224" s="17">
        <f t="shared" si="26"/>
        <v>140482.68900005857</v>
      </c>
    </row>
    <row r="225" spans="2:8" x14ac:dyDescent="0.35">
      <c r="B225" s="15">
        <f t="shared" si="27"/>
        <v>208</v>
      </c>
      <c r="C225" s="7">
        <f t="shared" si="21"/>
        <v>44245</v>
      </c>
      <c r="D225" s="8">
        <f t="shared" si="22"/>
        <v>140482.68900005857</v>
      </c>
      <c r="E225" s="8">
        <f t="shared" si="23"/>
        <v>1467.5291477587523</v>
      </c>
      <c r="F225" s="8">
        <f t="shared" si="24"/>
        <v>530.97788775836796</v>
      </c>
      <c r="G225" s="8">
        <f t="shared" si="25"/>
        <v>936.55126000038456</v>
      </c>
      <c r="H225" s="17">
        <f t="shared" si="26"/>
        <v>139951.71111230017</v>
      </c>
    </row>
    <row r="226" spans="2:8" x14ac:dyDescent="0.35">
      <c r="B226" s="15">
        <f t="shared" si="27"/>
        <v>209</v>
      </c>
      <c r="C226" s="7">
        <f t="shared" si="21"/>
        <v>44273</v>
      </c>
      <c r="D226" s="8">
        <f t="shared" si="22"/>
        <v>139951.71111230017</v>
      </c>
      <c r="E226" s="8">
        <f t="shared" si="23"/>
        <v>1467.5291477587523</v>
      </c>
      <c r="F226" s="8">
        <f t="shared" si="24"/>
        <v>534.51774034342361</v>
      </c>
      <c r="G226" s="8">
        <f t="shared" si="25"/>
        <v>933.01140741532868</v>
      </c>
      <c r="H226" s="17">
        <f t="shared" si="26"/>
        <v>139417.19337195682</v>
      </c>
    </row>
    <row r="227" spans="2:8" x14ac:dyDescent="0.35">
      <c r="B227" s="15">
        <f t="shared" si="27"/>
        <v>210</v>
      </c>
      <c r="C227" s="7">
        <f t="shared" si="21"/>
        <v>44304</v>
      </c>
      <c r="D227" s="8">
        <f t="shared" si="22"/>
        <v>139417.19337195682</v>
      </c>
      <c r="E227" s="8">
        <f t="shared" si="23"/>
        <v>1467.5291477587523</v>
      </c>
      <c r="F227" s="8">
        <f t="shared" si="24"/>
        <v>538.08119194571316</v>
      </c>
      <c r="G227" s="8">
        <f t="shared" si="25"/>
        <v>929.44795581303913</v>
      </c>
      <c r="H227" s="17">
        <f t="shared" si="26"/>
        <v>138879.11218001111</v>
      </c>
    </row>
    <row r="228" spans="2:8" x14ac:dyDescent="0.35">
      <c r="B228" s="15">
        <f t="shared" si="27"/>
        <v>211</v>
      </c>
      <c r="C228" s="7">
        <f t="shared" si="21"/>
        <v>44334</v>
      </c>
      <c r="D228" s="8">
        <f t="shared" si="22"/>
        <v>138879.11218001111</v>
      </c>
      <c r="E228" s="8">
        <f t="shared" si="23"/>
        <v>1467.5291477587523</v>
      </c>
      <c r="F228" s="8">
        <f t="shared" si="24"/>
        <v>541.66839989201787</v>
      </c>
      <c r="G228" s="8">
        <f t="shared" si="25"/>
        <v>925.86074786673441</v>
      </c>
      <c r="H228" s="17">
        <f t="shared" si="26"/>
        <v>138337.44378011907</v>
      </c>
    </row>
    <row r="229" spans="2:8" x14ac:dyDescent="0.35">
      <c r="B229" s="15">
        <f t="shared" si="27"/>
        <v>212</v>
      </c>
      <c r="C229" s="7">
        <f t="shared" si="21"/>
        <v>44365</v>
      </c>
      <c r="D229" s="8">
        <f t="shared" si="22"/>
        <v>138337.44378011907</v>
      </c>
      <c r="E229" s="8">
        <f t="shared" si="23"/>
        <v>1467.5291477587523</v>
      </c>
      <c r="F229" s="8">
        <f t="shared" si="24"/>
        <v>545.2795225579647</v>
      </c>
      <c r="G229" s="8">
        <f t="shared" si="25"/>
        <v>922.24962520078759</v>
      </c>
      <c r="H229" s="17">
        <f t="shared" si="26"/>
        <v>137792.16425756121</v>
      </c>
    </row>
    <row r="230" spans="2:8" x14ac:dyDescent="0.35">
      <c r="B230" s="15">
        <f t="shared" si="27"/>
        <v>213</v>
      </c>
      <c r="C230" s="7">
        <f t="shared" si="21"/>
        <v>44395</v>
      </c>
      <c r="D230" s="8">
        <f t="shared" si="22"/>
        <v>137792.16425756121</v>
      </c>
      <c r="E230" s="8">
        <f t="shared" si="23"/>
        <v>1467.5291477587523</v>
      </c>
      <c r="F230" s="8">
        <f t="shared" si="24"/>
        <v>548.91471937501785</v>
      </c>
      <c r="G230" s="8">
        <f t="shared" si="25"/>
        <v>918.61442838373466</v>
      </c>
      <c r="H230" s="17">
        <f t="shared" si="26"/>
        <v>137243.24953818612</v>
      </c>
    </row>
    <row r="231" spans="2:8" x14ac:dyDescent="0.35">
      <c r="B231" s="15">
        <f t="shared" si="27"/>
        <v>214</v>
      </c>
      <c r="C231" s="7">
        <f t="shared" si="21"/>
        <v>44426</v>
      </c>
      <c r="D231" s="8">
        <f t="shared" si="22"/>
        <v>137243.24953818612</v>
      </c>
      <c r="E231" s="8">
        <f t="shared" si="23"/>
        <v>1467.5291477587523</v>
      </c>
      <c r="F231" s="8">
        <f t="shared" si="24"/>
        <v>552.57415083751789</v>
      </c>
      <c r="G231" s="8">
        <f t="shared" si="25"/>
        <v>914.95499692123451</v>
      </c>
      <c r="H231" s="17">
        <f t="shared" si="26"/>
        <v>136690.67538734863</v>
      </c>
    </row>
    <row r="232" spans="2:8" x14ac:dyDescent="0.35">
      <c r="B232" s="15">
        <f t="shared" si="27"/>
        <v>215</v>
      </c>
      <c r="C232" s="7">
        <f t="shared" si="21"/>
        <v>44457</v>
      </c>
      <c r="D232" s="8">
        <f t="shared" si="22"/>
        <v>136690.67538734863</v>
      </c>
      <c r="E232" s="8">
        <f t="shared" si="23"/>
        <v>1467.5291477587523</v>
      </c>
      <c r="F232" s="8">
        <f t="shared" si="24"/>
        <v>556.25797850976801</v>
      </c>
      <c r="G232" s="8">
        <f t="shared" si="25"/>
        <v>911.27116924898428</v>
      </c>
      <c r="H232" s="17">
        <f t="shared" si="26"/>
        <v>136134.41740883887</v>
      </c>
    </row>
    <row r="233" spans="2:8" x14ac:dyDescent="0.35">
      <c r="B233" s="15">
        <f t="shared" si="27"/>
        <v>216</v>
      </c>
      <c r="C233" s="7">
        <f t="shared" si="21"/>
        <v>44487</v>
      </c>
      <c r="D233" s="8">
        <f t="shared" si="22"/>
        <v>136134.41740883887</v>
      </c>
      <c r="E233" s="8">
        <f t="shared" si="23"/>
        <v>1467.5291477587523</v>
      </c>
      <c r="F233" s="8">
        <f t="shared" si="24"/>
        <v>559.96636503316665</v>
      </c>
      <c r="G233" s="8">
        <f t="shared" si="25"/>
        <v>907.56278272558586</v>
      </c>
      <c r="H233" s="17">
        <f t="shared" si="26"/>
        <v>135574.45104380569</v>
      </c>
    </row>
    <row r="234" spans="2:8" x14ac:dyDescent="0.35">
      <c r="B234" s="15">
        <f t="shared" si="27"/>
        <v>217</v>
      </c>
      <c r="C234" s="7">
        <f t="shared" si="21"/>
        <v>44518</v>
      </c>
      <c r="D234" s="8">
        <f t="shared" si="22"/>
        <v>135574.45104380569</v>
      </c>
      <c r="E234" s="8">
        <f t="shared" si="23"/>
        <v>1467.5291477587523</v>
      </c>
      <c r="F234" s="8">
        <f t="shared" si="24"/>
        <v>563.69947413338764</v>
      </c>
      <c r="G234" s="8">
        <f t="shared" si="25"/>
        <v>903.82967362536476</v>
      </c>
      <c r="H234" s="17">
        <f t="shared" si="26"/>
        <v>135010.75156967237</v>
      </c>
    </row>
    <row r="235" spans="2:8" x14ac:dyDescent="0.35">
      <c r="B235" s="15">
        <f t="shared" si="27"/>
        <v>218</v>
      </c>
      <c r="C235" s="7">
        <f t="shared" si="21"/>
        <v>44548</v>
      </c>
      <c r="D235" s="8">
        <f t="shared" si="22"/>
        <v>135010.75156967237</v>
      </c>
      <c r="E235" s="8">
        <f t="shared" si="23"/>
        <v>1467.5291477587523</v>
      </c>
      <c r="F235" s="8">
        <f t="shared" si="24"/>
        <v>567.45747062761018</v>
      </c>
      <c r="G235" s="8">
        <f t="shared" si="25"/>
        <v>900.071677131142</v>
      </c>
      <c r="H235" s="17">
        <f t="shared" si="26"/>
        <v>134443.29409904475</v>
      </c>
    </row>
    <row r="236" spans="2:8" x14ac:dyDescent="0.35">
      <c r="B236" s="15">
        <f t="shared" si="27"/>
        <v>219</v>
      </c>
      <c r="C236" s="7">
        <f t="shared" si="21"/>
        <v>44579</v>
      </c>
      <c r="D236" s="8">
        <f t="shared" si="22"/>
        <v>134443.29409904475</v>
      </c>
      <c r="E236" s="8">
        <f t="shared" si="23"/>
        <v>1467.5291477587523</v>
      </c>
      <c r="F236" s="8">
        <f t="shared" si="24"/>
        <v>571.24052043179427</v>
      </c>
      <c r="G236" s="8">
        <f t="shared" si="25"/>
        <v>896.28862732695814</v>
      </c>
      <c r="H236" s="17">
        <f t="shared" si="26"/>
        <v>133872.05357861286</v>
      </c>
    </row>
    <row r="237" spans="2:8" x14ac:dyDescent="0.35">
      <c r="B237" s="15">
        <f t="shared" si="27"/>
        <v>220</v>
      </c>
      <c r="C237" s="7">
        <f t="shared" si="21"/>
        <v>44610</v>
      </c>
      <c r="D237" s="8">
        <f t="shared" si="22"/>
        <v>133872.05357861286</v>
      </c>
      <c r="E237" s="8">
        <f t="shared" si="23"/>
        <v>1467.5291477587523</v>
      </c>
      <c r="F237" s="8">
        <f t="shared" si="24"/>
        <v>575.04879056800621</v>
      </c>
      <c r="G237" s="8">
        <f t="shared" si="25"/>
        <v>892.48035719074585</v>
      </c>
      <c r="H237" s="17">
        <f t="shared" si="26"/>
        <v>133297.00478804496</v>
      </c>
    </row>
    <row r="238" spans="2:8" x14ac:dyDescent="0.35">
      <c r="B238" s="15">
        <f t="shared" si="27"/>
        <v>221</v>
      </c>
      <c r="C238" s="7">
        <f t="shared" si="21"/>
        <v>44638</v>
      </c>
      <c r="D238" s="8">
        <f t="shared" si="22"/>
        <v>133297.00478804496</v>
      </c>
      <c r="E238" s="8">
        <f t="shared" si="23"/>
        <v>1467.5291477587523</v>
      </c>
      <c r="F238" s="8">
        <f t="shared" si="24"/>
        <v>578.88244917179281</v>
      </c>
      <c r="G238" s="8">
        <f t="shared" si="25"/>
        <v>888.64669858695947</v>
      </c>
      <c r="H238" s="17">
        <f t="shared" si="26"/>
        <v>132718.12233887322</v>
      </c>
    </row>
    <row r="239" spans="2:8" x14ac:dyDescent="0.35">
      <c r="B239" s="15">
        <f t="shared" si="27"/>
        <v>222</v>
      </c>
      <c r="C239" s="7">
        <f t="shared" si="21"/>
        <v>44669</v>
      </c>
      <c r="D239" s="8">
        <f t="shared" si="22"/>
        <v>132718.12233887322</v>
      </c>
      <c r="E239" s="8">
        <f t="shared" si="23"/>
        <v>1467.5291477587523</v>
      </c>
      <c r="F239" s="8">
        <f t="shared" si="24"/>
        <v>582.74166549960489</v>
      </c>
      <c r="G239" s="8">
        <f t="shared" si="25"/>
        <v>884.78748225914728</v>
      </c>
      <c r="H239" s="17">
        <f t="shared" si="26"/>
        <v>132135.38067337358</v>
      </c>
    </row>
    <row r="240" spans="2:8" x14ac:dyDescent="0.35">
      <c r="B240" s="15">
        <f t="shared" si="27"/>
        <v>223</v>
      </c>
      <c r="C240" s="7">
        <f t="shared" si="21"/>
        <v>44699</v>
      </c>
      <c r="D240" s="8">
        <f t="shared" si="22"/>
        <v>132135.38067337358</v>
      </c>
      <c r="E240" s="8">
        <f t="shared" si="23"/>
        <v>1467.5291477587523</v>
      </c>
      <c r="F240" s="8">
        <f t="shared" si="24"/>
        <v>586.62660993626901</v>
      </c>
      <c r="G240" s="8">
        <f t="shared" si="25"/>
        <v>880.90253782248328</v>
      </c>
      <c r="H240" s="17">
        <f t="shared" si="26"/>
        <v>131548.75406343734</v>
      </c>
    </row>
    <row r="241" spans="2:8" x14ac:dyDescent="0.35">
      <c r="B241" s="15">
        <f t="shared" si="27"/>
        <v>224</v>
      </c>
      <c r="C241" s="7">
        <f t="shared" si="21"/>
        <v>44730</v>
      </c>
      <c r="D241" s="8">
        <f t="shared" si="22"/>
        <v>131548.75406343734</v>
      </c>
      <c r="E241" s="8">
        <f t="shared" si="23"/>
        <v>1467.5291477587523</v>
      </c>
      <c r="F241" s="8">
        <f t="shared" si="24"/>
        <v>590.5374540025108</v>
      </c>
      <c r="G241" s="8">
        <f t="shared" si="25"/>
        <v>876.99169375624149</v>
      </c>
      <c r="H241" s="17">
        <f t="shared" si="26"/>
        <v>130958.21660943481</v>
      </c>
    </row>
    <row r="242" spans="2:8" x14ac:dyDescent="0.35">
      <c r="B242" s="15">
        <f t="shared" si="27"/>
        <v>225</v>
      </c>
      <c r="C242" s="7">
        <f t="shared" si="21"/>
        <v>44760</v>
      </c>
      <c r="D242" s="8">
        <f t="shared" si="22"/>
        <v>130958.21660943481</v>
      </c>
      <c r="E242" s="8">
        <f t="shared" si="23"/>
        <v>1467.5291477587523</v>
      </c>
      <c r="F242" s="8">
        <f t="shared" si="24"/>
        <v>594.47437036252745</v>
      </c>
      <c r="G242" s="8">
        <f t="shared" si="25"/>
        <v>873.05477739622484</v>
      </c>
      <c r="H242" s="17">
        <f t="shared" si="26"/>
        <v>130363.74223907245</v>
      </c>
    </row>
    <row r="243" spans="2:8" x14ac:dyDescent="0.35">
      <c r="B243" s="15">
        <f t="shared" si="27"/>
        <v>226</v>
      </c>
      <c r="C243" s="7">
        <f t="shared" si="21"/>
        <v>44791</v>
      </c>
      <c r="D243" s="8">
        <f t="shared" si="22"/>
        <v>130363.74223907245</v>
      </c>
      <c r="E243" s="8">
        <f t="shared" si="23"/>
        <v>1467.5291477587523</v>
      </c>
      <c r="F243" s="8">
        <f t="shared" si="24"/>
        <v>598.43753283161107</v>
      </c>
      <c r="G243" s="8">
        <f t="shared" si="25"/>
        <v>869.09161492714134</v>
      </c>
      <c r="H243" s="17">
        <f t="shared" si="26"/>
        <v>129765.30470624065</v>
      </c>
    </row>
    <row r="244" spans="2:8" x14ac:dyDescent="0.35">
      <c r="B244" s="15">
        <f t="shared" si="27"/>
        <v>227</v>
      </c>
      <c r="C244" s="7">
        <f t="shared" si="21"/>
        <v>44822</v>
      </c>
      <c r="D244" s="8">
        <f t="shared" si="22"/>
        <v>129765.30470624065</v>
      </c>
      <c r="E244" s="8">
        <f t="shared" si="23"/>
        <v>1467.5291477587523</v>
      </c>
      <c r="F244" s="8">
        <f t="shared" si="24"/>
        <v>602.42711638382161</v>
      </c>
      <c r="G244" s="8">
        <f t="shared" si="25"/>
        <v>865.10203137493056</v>
      </c>
      <c r="H244" s="17">
        <f t="shared" si="26"/>
        <v>129162.87758985697</v>
      </c>
    </row>
    <row r="245" spans="2:8" x14ac:dyDescent="0.35">
      <c r="B245" s="15">
        <f t="shared" si="27"/>
        <v>228</v>
      </c>
      <c r="C245" s="7">
        <f t="shared" si="21"/>
        <v>44852</v>
      </c>
      <c r="D245" s="8">
        <f t="shared" si="22"/>
        <v>129162.87758985697</v>
      </c>
      <c r="E245" s="8">
        <f t="shared" si="23"/>
        <v>1467.5291477587523</v>
      </c>
      <c r="F245" s="8">
        <f t="shared" si="24"/>
        <v>606.44329715971378</v>
      </c>
      <c r="G245" s="8">
        <f t="shared" si="25"/>
        <v>861.08585059903862</v>
      </c>
      <c r="H245" s="17">
        <f t="shared" si="26"/>
        <v>128556.43429269723</v>
      </c>
    </row>
    <row r="246" spans="2:8" x14ac:dyDescent="0.35">
      <c r="B246" s="15">
        <f t="shared" si="27"/>
        <v>229</v>
      </c>
      <c r="C246" s="7">
        <f t="shared" si="21"/>
        <v>44883</v>
      </c>
      <c r="D246" s="8">
        <f t="shared" si="22"/>
        <v>128556.43429269723</v>
      </c>
      <c r="E246" s="8">
        <f t="shared" si="23"/>
        <v>1467.5291477587523</v>
      </c>
      <c r="F246" s="8">
        <f t="shared" si="24"/>
        <v>610.48625247411201</v>
      </c>
      <c r="G246" s="8">
        <f t="shared" si="25"/>
        <v>857.04289528464039</v>
      </c>
      <c r="H246" s="17">
        <f t="shared" si="26"/>
        <v>127945.9480402231</v>
      </c>
    </row>
    <row r="247" spans="2:8" x14ac:dyDescent="0.35">
      <c r="B247" s="15">
        <f t="shared" si="27"/>
        <v>230</v>
      </c>
      <c r="C247" s="7">
        <f t="shared" si="21"/>
        <v>44913</v>
      </c>
      <c r="D247" s="8">
        <f t="shared" si="22"/>
        <v>127945.9480402231</v>
      </c>
      <c r="E247" s="8">
        <f t="shared" si="23"/>
        <v>1467.5291477587523</v>
      </c>
      <c r="F247" s="8">
        <f t="shared" si="24"/>
        <v>614.55616082393942</v>
      </c>
      <c r="G247" s="8">
        <f t="shared" si="25"/>
        <v>852.97298693481321</v>
      </c>
      <c r="H247" s="17">
        <f t="shared" si="26"/>
        <v>127331.39187939919</v>
      </c>
    </row>
    <row r="248" spans="2:8" x14ac:dyDescent="0.35">
      <c r="B248" s="15">
        <f t="shared" si="27"/>
        <v>231</v>
      </c>
      <c r="C248" s="7">
        <f t="shared" si="21"/>
        <v>44944</v>
      </c>
      <c r="D248" s="8">
        <f t="shared" si="22"/>
        <v>127331.39187939919</v>
      </c>
      <c r="E248" s="8">
        <f t="shared" si="23"/>
        <v>1467.5291477587523</v>
      </c>
      <c r="F248" s="8">
        <f t="shared" si="24"/>
        <v>618.65320189609895</v>
      </c>
      <c r="G248" s="8">
        <f t="shared" si="25"/>
        <v>848.87594586265334</v>
      </c>
      <c r="H248" s="17">
        <f t="shared" si="26"/>
        <v>126712.73867750308</v>
      </c>
    </row>
    <row r="249" spans="2:8" x14ac:dyDescent="0.35">
      <c r="B249" s="15">
        <f t="shared" si="27"/>
        <v>232</v>
      </c>
      <c r="C249" s="7">
        <f t="shared" si="21"/>
        <v>44975</v>
      </c>
      <c r="D249" s="8">
        <f t="shared" si="22"/>
        <v>126712.73867750308</v>
      </c>
      <c r="E249" s="8">
        <f t="shared" si="23"/>
        <v>1467.5291477587523</v>
      </c>
      <c r="F249" s="8">
        <f t="shared" si="24"/>
        <v>622.77755657540627</v>
      </c>
      <c r="G249" s="8">
        <f t="shared" si="25"/>
        <v>844.75159118334602</v>
      </c>
      <c r="H249" s="17">
        <f t="shared" si="26"/>
        <v>126089.96112092771</v>
      </c>
    </row>
    <row r="250" spans="2:8" x14ac:dyDescent="0.35">
      <c r="B250" s="15">
        <f t="shared" si="27"/>
        <v>233</v>
      </c>
      <c r="C250" s="7">
        <f t="shared" si="21"/>
        <v>45003</v>
      </c>
      <c r="D250" s="8">
        <f t="shared" si="22"/>
        <v>126089.96112092771</v>
      </c>
      <c r="E250" s="8">
        <f t="shared" si="23"/>
        <v>1467.5291477587523</v>
      </c>
      <c r="F250" s="8">
        <f t="shared" si="24"/>
        <v>626.92940695257573</v>
      </c>
      <c r="G250" s="8">
        <f t="shared" si="25"/>
        <v>840.59974080617678</v>
      </c>
      <c r="H250" s="17">
        <f t="shared" si="26"/>
        <v>125463.03171397513</v>
      </c>
    </row>
    <row r="251" spans="2:8" x14ac:dyDescent="0.35">
      <c r="B251" s="15">
        <f t="shared" si="27"/>
        <v>234</v>
      </c>
      <c r="C251" s="7">
        <f t="shared" si="21"/>
        <v>45034</v>
      </c>
      <c r="D251" s="8">
        <f t="shared" si="22"/>
        <v>125463.03171397513</v>
      </c>
      <c r="E251" s="8">
        <f t="shared" si="23"/>
        <v>1467.5291477587523</v>
      </c>
      <c r="F251" s="8">
        <f t="shared" si="24"/>
        <v>631.10893633225942</v>
      </c>
      <c r="G251" s="8">
        <f t="shared" si="25"/>
        <v>836.42021142649287</v>
      </c>
      <c r="H251" s="17">
        <f t="shared" si="26"/>
        <v>124831.92277764296</v>
      </c>
    </row>
    <row r="252" spans="2:8" x14ac:dyDescent="0.35">
      <c r="B252" s="15">
        <f t="shared" si="27"/>
        <v>235</v>
      </c>
      <c r="C252" s="7">
        <f t="shared" si="21"/>
        <v>45064</v>
      </c>
      <c r="D252" s="8">
        <f t="shared" si="22"/>
        <v>124831.92277764296</v>
      </c>
      <c r="E252" s="8">
        <f t="shared" si="23"/>
        <v>1467.5291477587523</v>
      </c>
      <c r="F252" s="8">
        <f t="shared" si="24"/>
        <v>635.31632924114126</v>
      </c>
      <c r="G252" s="8">
        <f t="shared" si="25"/>
        <v>832.21281851761091</v>
      </c>
      <c r="H252" s="17">
        <f t="shared" si="26"/>
        <v>124196.6064484017</v>
      </c>
    </row>
    <row r="253" spans="2:8" x14ac:dyDescent="0.35">
      <c r="B253" s="15">
        <f t="shared" si="27"/>
        <v>236</v>
      </c>
      <c r="C253" s="7">
        <f t="shared" si="21"/>
        <v>45095</v>
      </c>
      <c r="D253" s="8">
        <f t="shared" si="22"/>
        <v>124196.6064484017</v>
      </c>
      <c r="E253" s="8">
        <f t="shared" si="23"/>
        <v>1467.5291477587523</v>
      </c>
      <c r="F253" s="8">
        <f t="shared" si="24"/>
        <v>639.55177143608216</v>
      </c>
      <c r="G253" s="8">
        <f t="shared" si="25"/>
        <v>827.97737632267012</v>
      </c>
      <c r="H253" s="17">
        <f t="shared" si="26"/>
        <v>123557.05467696569</v>
      </c>
    </row>
    <row r="254" spans="2:8" x14ac:dyDescent="0.35">
      <c r="B254" s="15">
        <f t="shared" si="27"/>
        <v>237</v>
      </c>
      <c r="C254" s="7">
        <f t="shared" si="21"/>
        <v>45125</v>
      </c>
      <c r="D254" s="8">
        <f t="shared" si="22"/>
        <v>123557.05467696569</v>
      </c>
      <c r="E254" s="8">
        <f t="shared" si="23"/>
        <v>1467.5291477587523</v>
      </c>
      <c r="F254" s="8">
        <f t="shared" si="24"/>
        <v>643.81544991232272</v>
      </c>
      <c r="G254" s="8">
        <f t="shared" si="25"/>
        <v>823.71369784642957</v>
      </c>
      <c r="H254" s="17">
        <f t="shared" si="26"/>
        <v>122913.23922705336</v>
      </c>
    </row>
    <row r="255" spans="2:8" x14ac:dyDescent="0.35">
      <c r="B255" s="15">
        <f t="shared" si="27"/>
        <v>238</v>
      </c>
      <c r="C255" s="7">
        <f t="shared" si="21"/>
        <v>45156</v>
      </c>
      <c r="D255" s="8">
        <f t="shared" si="22"/>
        <v>122913.23922705336</v>
      </c>
      <c r="E255" s="8">
        <f t="shared" si="23"/>
        <v>1467.5291477587523</v>
      </c>
      <c r="F255" s="8">
        <f t="shared" si="24"/>
        <v>648.10755291173825</v>
      </c>
      <c r="G255" s="8">
        <f t="shared" si="25"/>
        <v>819.42159484701403</v>
      </c>
      <c r="H255" s="17">
        <f t="shared" si="26"/>
        <v>122265.13167414151</v>
      </c>
    </row>
    <row r="256" spans="2:8" x14ac:dyDescent="0.35">
      <c r="B256" s="15">
        <f t="shared" si="27"/>
        <v>239</v>
      </c>
      <c r="C256" s="7">
        <f t="shared" si="21"/>
        <v>45187</v>
      </c>
      <c r="D256" s="8">
        <f t="shared" si="22"/>
        <v>122265.13167414151</v>
      </c>
      <c r="E256" s="8">
        <f t="shared" si="23"/>
        <v>1467.5291477587523</v>
      </c>
      <c r="F256" s="8">
        <f t="shared" si="24"/>
        <v>652.42826993114977</v>
      </c>
      <c r="G256" s="8">
        <f t="shared" si="25"/>
        <v>815.10087782760252</v>
      </c>
      <c r="H256" s="17">
        <f t="shared" si="26"/>
        <v>121612.70340421039</v>
      </c>
    </row>
    <row r="257" spans="2:8" x14ac:dyDescent="0.35">
      <c r="B257" s="15">
        <f t="shared" si="27"/>
        <v>240</v>
      </c>
      <c r="C257" s="7">
        <f t="shared" si="21"/>
        <v>45217</v>
      </c>
      <c r="D257" s="8">
        <f t="shared" si="22"/>
        <v>121612.70340421039</v>
      </c>
      <c r="E257" s="8">
        <f t="shared" si="23"/>
        <v>1467.5291477587523</v>
      </c>
      <c r="F257" s="8">
        <f t="shared" si="24"/>
        <v>656.77779173069086</v>
      </c>
      <c r="G257" s="8">
        <f t="shared" si="25"/>
        <v>810.75135602806142</v>
      </c>
      <c r="H257" s="17">
        <f t="shared" si="26"/>
        <v>120955.9256124798</v>
      </c>
    </row>
    <row r="258" spans="2:8" x14ac:dyDescent="0.35">
      <c r="B258" s="15">
        <f t="shared" si="27"/>
        <v>241</v>
      </c>
      <c r="C258" s="7">
        <f t="shared" si="21"/>
        <v>45248</v>
      </c>
      <c r="D258" s="8">
        <f t="shared" si="22"/>
        <v>120955.9256124798</v>
      </c>
      <c r="E258" s="8">
        <f t="shared" si="23"/>
        <v>1467.5291477587523</v>
      </c>
      <c r="F258" s="8">
        <f t="shared" si="24"/>
        <v>661.15631034222872</v>
      </c>
      <c r="G258" s="8">
        <f t="shared" si="25"/>
        <v>806.37283741652357</v>
      </c>
      <c r="H258" s="17">
        <f t="shared" si="26"/>
        <v>120294.76930213766</v>
      </c>
    </row>
    <row r="259" spans="2:8" x14ac:dyDescent="0.35">
      <c r="B259" s="15">
        <f t="shared" si="27"/>
        <v>242</v>
      </c>
      <c r="C259" s="7">
        <f t="shared" si="21"/>
        <v>45278</v>
      </c>
      <c r="D259" s="8">
        <f t="shared" si="22"/>
        <v>120294.76930213766</v>
      </c>
      <c r="E259" s="8">
        <f t="shared" si="23"/>
        <v>1467.5291477587523</v>
      </c>
      <c r="F259" s="8">
        <f t="shared" si="24"/>
        <v>665.56401907784357</v>
      </c>
      <c r="G259" s="8">
        <f t="shared" si="25"/>
        <v>801.96512868090872</v>
      </c>
      <c r="H259" s="17">
        <f t="shared" si="26"/>
        <v>119629.20528305985</v>
      </c>
    </row>
    <row r="260" spans="2:8" x14ac:dyDescent="0.35">
      <c r="B260" s="15">
        <f t="shared" si="27"/>
        <v>243</v>
      </c>
      <c r="C260" s="7">
        <f t="shared" si="21"/>
        <v>45309</v>
      </c>
      <c r="D260" s="8">
        <f t="shared" si="22"/>
        <v>119629.20528305985</v>
      </c>
      <c r="E260" s="8">
        <f t="shared" si="23"/>
        <v>1467.5291477587523</v>
      </c>
      <c r="F260" s="8">
        <f t="shared" si="24"/>
        <v>670.00111253836258</v>
      </c>
      <c r="G260" s="8">
        <f t="shared" si="25"/>
        <v>797.52803522038982</v>
      </c>
      <c r="H260" s="17">
        <f t="shared" si="26"/>
        <v>118959.20417052158</v>
      </c>
    </row>
    <row r="261" spans="2:8" x14ac:dyDescent="0.35">
      <c r="B261" s="15">
        <f t="shared" si="27"/>
        <v>244</v>
      </c>
      <c r="C261" s="7">
        <f t="shared" si="21"/>
        <v>45340</v>
      </c>
      <c r="D261" s="8">
        <f t="shared" si="22"/>
        <v>118959.20417052158</v>
      </c>
      <c r="E261" s="8">
        <f t="shared" si="23"/>
        <v>1467.5291477587523</v>
      </c>
      <c r="F261" s="8">
        <f t="shared" si="24"/>
        <v>674.46778662195163</v>
      </c>
      <c r="G261" s="8">
        <f t="shared" si="25"/>
        <v>793.06136113680066</v>
      </c>
      <c r="H261" s="17">
        <f t="shared" si="26"/>
        <v>118284.73638389946</v>
      </c>
    </row>
    <row r="262" spans="2:8" x14ac:dyDescent="0.35">
      <c r="B262" s="15">
        <f t="shared" si="27"/>
        <v>245</v>
      </c>
      <c r="C262" s="7">
        <f t="shared" si="21"/>
        <v>45369</v>
      </c>
      <c r="D262" s="8">
        <f t="shared" si="22"/>
        <v>118284.73638389946</v>
      </c>
      <c r="E262" s="8">
        <f t="shared" si="23"/>
        <v>1467.5291477587523</v>
      </c>
      <c r="F262" s="8">
        <f t="shared" si="24"/>
        <v>678.96423853276463</v>
      </c>
      <c r="G262" s="8">
        <f t="shared" si="25"/>
        <v>788.56490922598755</v>
      </c>
      <c r="H262" s="17">
        <f t="shared" si="26"/>
        <v>117605.77214536665</v>
      </c>
    </row>
    <row r="263" spans="2:8" x14ac:dyDescent="0.35">
      <c r="B263" s="15">
        <f t="shared" si="27"/>
        <v>246</v>
      </c>
      <c r="C263" s="7">
        <f t="shared" si="21"/>
        <v>45400</v>
      </c>
      <c r="D263" s="8">
        <f t="shared" si="22"/>
        <v>117605.77214536665</v>
      </c>
      <c r="E263" s="8">
        <f t="shared" si="23"/>
        <v>1467.5291477587523</v>
      </c>
      <c r="F263" s="8">
        <f t="shared" si="24"/>
        <v>683.49066678964971</v>
      </c>
      <c r="G263" s="8">
        <f t="shared" si="25"/>
        <v>784.03848096910247</v>
      </c>
      <c r="H263" s="17">
        <f t="shared" si="26"/>
        <v>116922.28147857718</v>
      </c>
    </row>
    <row r="264" spans="2:8" x14ac:dyDescent="0.35">
      <c r="B264" s="15">
        <f t="shared" si="27"/>
        <v>247</v>
      </c>
      <c r="C264" s="7">
        <f t="shared" si="21"/>
        <v>45430</v>
      </c>
      <c r="D264" s="8">
        <f t="shared" si="22"/>
        <v>116922.28147857718</v>
      </c>
      <c r="E264" s="8">
        <f t="shared" si="23"/>
        <v>1467.5291477587523</v>
      </c>
      <c r="F264" s="8">
        <f t="shared" si="24"/>
        <v>688.04727123491398</v>
      </c>
      <c r="G264" s="8">
        <f t="shared" si="25"/>
        <v>779.48187652383831</v>
      </c>
      <c r="H264" s="17">
        <f t="shared" si="26"/>
        <v>116234.23420734226</v>
      </c>
    </row>
    <row r="265" spans="2:8" x14ac:dyDescent="0.35">
      <c r="B265" s="15">
        <f t="shared" si="27"/>
        <v>248</v>
      </c>
      <c r="C265" s="7">
        <f t="shared" si="21"/>
        <v>45461</v>
      </c>
      <c r="D265" s="8">
        <f t="shared" si="22"/>
        <v>116234.23420734226</v>
      </c>
      <c r="E265" s="8">
        <f t="shared" si="23"/>
        <v>1467.5291477587523</v>
      </c>
      <c r="F265" s="8">
        <f t="shared" si="24"/>
        <v>692.63425304314694</v>
      </c>
      <c r="G265" s="8">
        <f t="shared" si="25"/>
        <v>774.89489471560557</v>
      </c>
      <c r="H265" s="17">
        <f t="shared" si="26"/>
        <v>115541.59995429916</v>
      </c>
    </row>
    <row r="266" spans="2:8" x14ac:dyDescent="0.35">
      <c r="B266" s="15">
        <f t="shared" si="27"/>
        <v>249</v>
      </c>
      <c r="C266" s="7">
        <f t="shared" si="21"/>
        <v>45491</v>
      </c>
      <c r="D266" s="8">
        <f t="shared" si="22"/>
        <v>115541.59995429916</v>
      </c>
      <c r="E266" s="8">
        <f t="shared" si="23"/>
        <v>1467.5291477587523</v>
      </c>
      <c r="F266" s="8">
        <f t="shared" si="24"/>
        <v>697.25181473010116</v>
      </c>
      <c r="G266" s="8">
        <f t="shared" si="25"/>
        <v>770.27733302865101</v>
      </c>
      <c r="H266" s="17">
        <f t="shared" si="26"/>
        <v>114844.34813956905</v>
      </c>
    </row>
    <row r="267" spans="2:8" x14ac:dyDescent="0.35">
      <c r="B267" s="15">
        <f t="shared" si="27"/>
        <v>250</v>
      </c>
      <c r="C267" s="7">
        <f t="shared" si="21"/>
        <v>45522</v>
      </c>
      <c r="D267" s="8">
        <f t="shared" si="22"/>
        <v>114844.34813956905</v>
      </c>
      <c r="E267" s="8">
        <f t="shared" si="23"/>
        <v>1467.5291477587523</v>
      </c>
      <c r="F267" s="8">
        <f t="shared" si="24"/>
        <v>701.90016016163509</v>
      </c>
      <c r="G267" s="8">
        <f t="shared" si="25"/>
        <v>765.6289875971172</v>
      </c>
      <c r="H267" s="17">
        <f t="shared" si="26"/>
        <v>114142.4479794075</v>
      </c>
    </row>
    <row r="268" spans="2:8" x14ac:dyDescent="0.35">
      <c r="B268" s="15">
        <f t="shared" si="27"/>
        <v>251</v>
      </c>
      <c r="C268" s="7">
        <f t="shared" si="21"/>
        <v>45553</v>
      </c>
      <c r="D268" s="8">
        <f t="shared" si="22"/>
        <v>114142.4479794075</v>
      </c>
      <c r="E268" s="8">
        <f t="shared" si="23"/>
        <v>1467.5291477587523</v>
      </c>
      <c r="F268" s="8">
        <f t="shared" si="24"/>
        <v>706.57949456271274</v>
      </c>
      <c r="G268" s="8">
        <f t="shared" si="25"/>
        <v>760.94965319603955</v>
      </c>
      <c r="H268" s="17">
        <f t="shared" si="26"/>
        <v>113435.86848484457</v>
      </c>
    </row>
    <row r="269" spans="2:8" x14ac:dyDescent="0.35">
      <c r="B269" s="15">
        <f t="shared" si="27"/>
        <v>252</v>
      </c>
      <c r="C269" s="7">
        <f t="shared" si="21"/>
        <v>45583</v>
      </c>
      <c r="D269" s="8">
        <f t="shared" si="22"/>
        <v>113435.86848484457</v>
      </c>
      <c r="E269" s="8">
        <f t="shared" si="23"/>
        <v>1467.5291477587523</v>
      </c>
      <c r="F269" s="8">
        <f t="shared" si="24"/>
        <v>711.29002452646421</v>
      </c>
      <c r="G269" s="8">
        <f t="shared" si="25"/>
        <v>756.23912323228819</v>
      </c>
      <c r="H269" s="17">
        <f t="shared" si="26"/>
        <v>112724.57846031827</v>
      </c>
    </row>
    <row r="270" spans="2:8" x14ac:dyDescent="0.35">
      <c r="B270" s="15">
        <f t="shared" si="27"/>
        <v>253</v>
      </c>
      <c r="C270" s="7">
        <f t="shared" si="21"/>
        <v>45614</v>
      </c>
      <c r="D270" s="8">
        <f t="shared" si="22"/>
        <v>112724.57846031827</v>
      </c>
      <c r="E270" s="8">
        <f t="shared" si="23"/>
        <v>1467.5291477587523</v>
      </c>
      <c r="F270" s="8">
        <f t="shared" si="24"/>
        <v>716.0319580233072</v>
      </c>
      <c r="G270" s="8">
        <f t="shared" si="25"/>
        <v>751.49718973544509</v>
      </c>
      <c r="H270" s="17">
        <f t="shared" si="26"/>
        <v>112008.54650229495</v>
      </c>
    </row>
    <row r="271" spans="2:8" x14ac:dyDescent="0.35">
      <c r="B271" s="15">
        <f t="shared" si="27"/>
        <v>254</v>
      </c>
      <c r="C271" s="7">
        <f t="shared" si="21"/>
        <v>45644</v>
      </c>
      <c r="D271" s="8">
        <f t="shared" si="22"/>
        <v>112008.54650229495</v>
      </c>
      <c r="E271" s="8">
        <f t="shared" si="23"/>
        <v>1467.5291477587523</v>
      </c>
      <c r="F271" s="8">
        <f t="shared" si="24"/>
        <v>720.8055044101294</v>
      </c>
      <c r="G271" s="8">
        <f t="shared" si="25"/>
        <v>746.72364334862289</v>
      </c>
      <c r="H271" s="17">
        <f t="shared" si="26"/>
        <v>111287.74099788489</v>
      </c>
    </row>
    <row r="272" spans="2:8" x14ac:dyDescent="0.35">
      <c r="B272" s="15">
        <f t="shared" si="27"/>
        <v>255</v>
      </c>
      <c r="C272" s="7">
        <f t="shared" si="21"/>
        <v>45675</v>
      </c>
      <c r="D272" s="8">
        <f t="shared" si="22"/>
        <v>111287.74099788489</v>
      </c>
      <c r="E272" s="8">
        <f t="shared" si="23"/>
        <v>1467.5291477587523</v>
      </c>
      <c r="F272" s="8">
        <f t="shared" si="24"/>
        <v>725.61087443953011</v>
      </c>
      <c r="G272" s="8">
        <f t="shared" si="25"/>
        <v>741.91827331922218</v>
      </c>
      <c r="H272" s="17">
        <f t="shared" si="26"/>
        <v>110562.1301234453</v>
      </c>
    </row>
    <row r="273" spans="2:8" x14ac:dyDescent="0.35">
      <c r="B273" s="15">
        <f t="shared" si="27"/>
        <v>256</v>
      </c>
      <c r="C273" s="7">
        <f t="shared" si="21"/>
        <v>45706</v>
      </c>
      <c r="D273" s="8">
        <f t="shared" si="22"/>
        <v>110562.1301234453</v>
      </c>
      <c r="E273" s="8">
        <f t="shared" si="23"/>
        <v>1467.5291477587523</v>
      </c>
      <c r="F273" s="8">
        <f t="shared" si="24"/>
        <v>730.44828026912705</v>
      </c>
      <c r="G273" s="8">
        <f t="shared" si="25"/>
        <v>737.08086748962523</v>
      </c>
      <c r="H273" s="17">
        <f t="shared" si="26"/>
        <v>109831.68184317625</v>
      </c>
    </row>
    <row r="274" spans="2:8" x14ac:dyDescent="0.35">
      <c r="B274" s="15">
        <f t="shared" si="27"/>
        <v>257</v>
      </c>
      <c r="C274" s="7">
        <f t="shared" ref="C274:C337" si="28">IF(Loan_Not_Paid*Values_Entered,Payment_Date,"")</f>
        <v>45734</v>
      </c>
      <c r="D274" s="8">
        <f t="shared" ref="D274:D337" si="29">IF(Loan_Not_Paid*Values_Entered,Beginning_Balance,"")</f>
        <v>109831.68184317625</v>
      </c>
      <c r="E274" s="8">
        <f t="shared" ref="E274:E337" si="30">IF(Loan_Not_Paid*Values_Entered,Monthly_Payment,"")</f>
        <v>1467.5291477587523</v>
      </c>
      <c r="F274" s="8">
        <f t="shared" ref="F274:F337" si="31">IF(Loan_Not_Paid*Values_Entered,Principal,"")</f>
        <v>735.31793547092127</v>
      </c>
      <c r="G274" s="8">
        <f t="shared" ref="G274:G337" si="32">IF(Loan_Not_Paid*Values_Entered,Interest,"")</f>
        <v>732.21121228783113</v>
      </c>
      <c r="H274" s="17">
        <f t="shared" ref="H274:H337" si="33">IF(Loan_Not_Paid*Values_Entered,Ending_Balance,"")</f>
        <v>109096.36390770529</v>
      </c>
    </row>
    <row r="275" spans="2:8" x14ac:dyDescent="0.35">
      <c r="B275" s="15">
        <f t="shared" ref="B275:B338" si="34">IF(Loan_Not_Paid*Values_Entered,Payment_Number,"")</f>
        <v>258</v>
      </c>
      <c r="C275" s="7">
        <f t="shared" si="28"/>
        <v>45765</v>
      </c>
      <c r="D275" s="8">
        <f t="shared" si="29"/>
        <v>109096.36390770529</v>
      </c>
      <c r="E275" s="8">
        <f t="shared" si="30"/>
        <v>1467.5291477587523</v>
      </c>
      <c r="F275" s="8">
        <f t="shared" si="31"/>
        <v>740.2200550407274</v>
      </c>
      <c r="G275" s="8">
        <f t="shared" si="32"/>
        <v>727.30909271802511</v>
      </c>
      <c r="H275" s="17">
        <f t="shared" si="33"/>
        <v>108356.14385266462</v>
      </c>
    </row>
    <row r="276" spans="2:8" x14ac:dyDescent="0.35">
      <c r="B276" s="15">
        <f t="shared" si="34"/>
        <v>259</v>
      </c>
      <c r="C276" s="7">
        <f t="shared" si="28"/>
        <v>45795</v>
      </c>
      <c r="D276" s="8">
        <f t="shared" si="29"/>
        <v>108356.14385266462</v>
      </c>
      <c r="E276" s="8">
        <f t="shared" si="30"/>
        <v>1467.5291477587523</v>
      </c>
      <c r="F276" s="8">
        <f t="shared" si="31"/>
        <v>745.15485540766554</v>
      </c>
      <c r="G276" s="8">
        <f t="shared" si="32"/>
        <v>722.37429235108675</v>
      </c>
      <c r="H276" s="17">
        <f t="shared" si="33"/>
        <v>107610.98899725697</v>
      </c>
    </row>
    <row r="277" spans="2:8" x14ac:dyDescent="0.35">
      <c r="B277" s="15">
        <f t="shared" si="34"/>
        <v>260</v>
      </c>
      <c r="C277" s="7">
        <f t="shared" si="28"/>
        <v>45826</v>
      </c>
      <c r="D277" s="8">
        <f t="shared" si="29"/>
        <v>107610.98899725697</v>
      </c>
      <c r="E277" s="8">
        <f t="shared" si="30"/>
        <v>1467.5291477587523</v>
      </c>
      <c r="F277" s="8">
        <f t="shared" si="31"/>
        <v>750.12255444371658</v>
      </c>
      <c r="G277" s="8">
        <f t="shared" si="32"/>
        <v>717.40659331503571</v>
      </c>
      <c r="H277" s="17">
        <f t="shared" si="33"/>
        <v>106860.86644281331</v>
      </c>
    </row>
    <row r="278" spans="2:8" x14ac:dyDescent="0.35">
      <c r="B278" s="15">
        <f t="shared" si="34"/>
        <v>261</v>
      </c>
      <c r="C278" s="7">
        <f t="shared" si="28"/>
        <v>45856</v>
      </c>
      <c r="D278" s="8">
        <f t="shared" si="29"/>
        <v>106860.86644281331</v>
      </c>
      <c r="E278" s="8">
        <f t="shared" si="30"/>
        <v>1467.5291477587523</v>
      </c>
      <c r="F278" s="8">
        <f t="shared" si="31"/>
        <v>755.12337147334142</v>
      </c>
      <c r="G278" s="8">
        <f t="shared" si="32"/>
        <v>712.40577628541087</v>
      </c>
      <c r="H278" s="17">
        <f t="shared" si="33"/>
        <v>106105.74307134002</v>
      </c>
    </row>
    <row r="279" spans="2:8" x14ac:dyDescent="0.35">
      <c r="B279" s="15">
        <f t="shared" si="34"/>
        <v>262</v>
      </c>
      <c r="C279" s="7">
        <f t="shared" si="28"/>
        <v>45887</v>
      </c>
      <c r="D279" s="8">
        <f t="shared" si="29"/>
        <v>106105.74307134002</v>
      </c>
      <c r="E279" s="8">
        <f t="shared" si="30"/>
        <v>1467.5291477587523</v>
      </c>
      <c r="F279" s="8">
        <f t="shared" si="31"/>
        <v>760.15752728316363</v>
      </c>
      <c r="G279" s="8">
        <f t="shared" si="32"/>
        <v>707.37162047558866</v>
      </c>
      <c r="H279" s="17">
        <f t="shared" si="33"/>
        <v>105345.58554405684</v>
      </c>
    </row>
    <row r="280" spans="2:8" x14ac:dyDescent="0.35">
      <c r="B280" s="15">
        <f t="shared" si="34"/>
        <v>263</v>
      </c>
      <c r="C280" s="7">
        <f t="shared" si="28"/>
        <v>45918</v>
      </c>
      <c r="D280" s="8">
        <f t="shared" si="29"/>
        <v>105345.58554405684</v>
      </c>
      <c r="E280" s="8">
        <f t="shared" si="30"/>
        <v>1467.5291477587523</v>
      </c>
      <c r="F280" s="8">
        <f t="shared" si="31"/>
        <v>765.22524413171811</v>
      </c>
      <c r="G280" s="8">
        <f t="shared" si="32"/>
        <v>702.30390362703429</v>
      </c>
      <c r="H280" s="17">
        <f t="shared" si="33"/>
        <v>104580.36029992509</v>
      </c>
    </row>
    <row r="281" spans="2:8" x14ac:dyDescent="0.35">
      <c r="B281" s="15">
        <f t="shared" si="34"/>
        <v>264</v>
      </c>
      <c r="C281" s="7">
        <f t="shared" si="28"/>
        <v>45948</v>
      </c>
      <c r="D281" s="8">
        <f t="shared" si="29"/>
        <v>104580.36029992509</v>
      </c>
      <c r="E281" s="8">
        <f t="shared" si="30"/>
        <v>1467.5291477587523</v>
      </c>
      <c r="F281" s="8">
        <f t="shared" si="31"/>
        <v>770.32674575926285</v>
      </c>
      <c r="G281" s="8">
        <f t="shared" si="32"/>
        <v>697.20240199948933</v>
      </c>
      <c r="H281" s="17">
        <f t="shared" si="33"/>
        <v>103810.03355416586</v>
      </c>
    </row>
    <row r="282" spans="2:8" x14ac:dyDescent="0.35">
      <c r="B282" s="15">
        <f t="shared" si="34"/>
        <v>265</v>
      </c>
      <c r="C282" s="7">
        <f t="shared" si="28"/>
        <v>45979</v>
      </c>
      <c r="D282" s="8">
        <f t="shared" si="29"/>
        <v>103810.03355416586</v>
      </c>
      <c r="E282" s="8">
        <f t="shared" si="30"/>
        <v>1467.5291477587523</v>
      </c>
      <c r="F282" s="8">
        <f t="shared" si="31"/>
        <v>775.46225739765805</v>
      </c>
      <c r="G282" s="8">
        <f t="shared" si="32"/>
        <v>692.06689036109435</v>
      </c>
      <c r="H282" s="17">
        <f t="shared" si="33"/>
        <v>103034.57129676826</v>
      </c>
    </row>
    <row r="283" spans="2:8" x14ac:dyDescent="0.35">
      <c r="B283" s="15">
        <f t="shared" si="34"/>
        <v>266</v>
      </c>
      <c r="C283" s="7">
        <f t="shared" si="28"/>
        <v>46009</v>
      </c>
      <c r="D283" s="8">
        <f t="shared" si="29"/>
        <v>103034.57129676826</v>
      </c>
      <c r="E283" s="8">
        <f t="shared" si="30"/>
        <v>1467.5291477587523</v>
      </c>
      <c r="F283" s="8">
        <f t="shared" si="31"/>
        <v>780.63200578030899</v>
      </c>
      <c r="G283" s="8">
        <f t="shared" si="32"/>
        <v>686.8971419784433</v>
      </c>
      <c r="H283" s="17">
        <f t="shared" si="33"/>
        <v>102253.93929098803</v>
      </c>
    </row>
    <row r="284" spans="2:8" x14ac:dyDescent="0.35">
      <c r="B284" s="15">
        <f t="shared" si="34"/>
        <v>267</v>
      </c>
      <c r="C284" s="7">
        <f t="shared" si="28"/>
        <v>46040</v>
      </c>
      <c r="D284" s="8">
        <f t="shared" si="29"/>
        <v>102253.93929098803</v>
      </c>
      <c r="E284" s="8">
        <f t="shared" si="30"/>
        <v>1467.5291477587523</v>
      </c>
      <c r="F284" s="8">
        <f t="shared" si="31"/>
        <v>785.8362191521777</v>
      </c>
      <c r="G284" s="8">
        <f t="shared" si="32"/>
        <v>681.6929286065747</v>
      </c>
      <c r="H284" s="17">
        <f t="shared" si="33"/>
        <v>101468.10307183559</v>
      </c>
    </row>
    <row r="285" spans="2:8" x14ac:dyDescent="0.35">
      <c r="B285" s="15">
        <f t="shared" si="34"/>
        <v>268</v>
      </c>
      <c r="C285" s="7">
        <f t="shared" si="28"/>
        <v>46071</v>
      </c>
      <c r="D285" s="8">
        <f t="shared" si="29"/>
        <v>101468.10307183559</v>
      </c>
      <c r="E285" s="8">
        <f t="shared" si="30"/>
        <v>1467.5291477587523</v>
      </c>
      <c r="F285" s="8">
        <f t="shared" si="31"/>
        <v>791.07512727985898</v>
      </c>
      <c r="G285" s="8">
        <f t="shared" si="32"/>
        <v>676.45402047889343</v>
      </c>
      <c r="H285" s="17">
        <f t="shared" si="33"/>
        <v>100677.02794455574</v>
      </c>
    </row>
    <row r="286" spans="2:8" x14ac:dyDescent="0.35">
      <c r="B286" s="15">
        <f t="shared" si="34"/>
        <v>269</v>
      </c>
      <c r="C286" s="7">
        <f t="shared" si="28"/>
        <v>46099</v>
      </c>
      <c r="D286" s="8">
        <f t="shared" si="29"/>
        <v>100677.02794455574</v>
      </c>
      <c r="E286" s="8">
        <f t="shared" si="30"/>
        <v>1467.5291477587523</v>
      </c>
      <c r="F286" s="8">
        <f t="shared" si="31"/>
        <v>796.34896146172457</v>
      </c>
      <c r="G286" s="8">
        <f t="shared" si="32"/>
        <v>671.18018629702749</v>
      </c>
      <c r="H286" s="17">
        <f t="shared" si="33"/>
        <v>99880.678983094171</v>
      </c>
    </row>
    <row r="287" spans="2:8" x14ac:dyDescent="0.35">
      <c r="B287" s="15">
        <f t="shared" si="34"/>
        <v>270</v>
      </c>
      <c r="C287" s="7">
        <f t="shared" si="28"/>
        <v>46130</v>
      </c>
      <c r="D287" s="8">
        <f t="shared" si="29"/>
        <v>99880.678983094171</v>
      </c>
      <c r="E287" s="8">
        <f t="shared" si="30"/>
        <v>1467.5291477587523</v>
      </c>
      <c r="F287" s="8">
        <f t="shared" si="31"/>
        <v>801.65795453813632</v>
      </c>
      <c r="G287" s="8">
        <f t="shared" si="32"/>
        <v>665.87119322061608</v>
      </c>
      <c r="H287" s="17">
        <f t="shared" si="33"/>
        <v>99079.02102855593</v>
      </c>
    </row>
    <row r="288" spans="2:8" x14ac:dyDescent="0.35">
      <c r="B288" s="15">
        <f t="shared" si="34"/>
        <v>271</v>
      </c>
      <c r="C288" s="7">
        <f t="shared" si="28"/>
        <v>46160</v>
      </c>
      <c r="D288" s="8">
        <f t="shared" si="29"/>
        <v>99079.02102855593</v>
      </c>
      <c r="E288" s="8">
        <f t="shared" si="30"/>
        <v>1467.5291477587523</v>
      </c>
      <c r="F288" s="8">
        <f t="shared" si="31"/>
        <v>807.00234090172376</v>
      </c>
      <c r="G288" s="8">
        <f t="shared" si="32"/>
        <v>660.52680685702853</v>
      </c>
      <c r="H288" s="17">
        <f t="shared" si="33"/>
        <v>98272.018687654287</v>
      </c>
    </row>
    <row r="289" spans="2:8" x14ac:dyDescent="0.35">
      <c r="B289" s="15">
        <f t="shared" si="34"/>
        <v>272</v>
      </c>
      <c r="C289" s="7">
        <f t="shared" si="28"/>
        <v>46191</v>
      </c>
      <c r="D289" s="8">
        <f t="shared" si="29"/>
        <v>98272.018687654287</v>
      </c>
      <c r="E289" s="8">
        <f t="shared" si="30"/>
        <v>1467.5291477587523</v>
      </c>
      <c r="F289" s="8">
        <f t="shared" si="31"/>
        <v>812.38235650773538</v>
      </c>
      <c r="G289" s="8">
        <f t="shared" si="32"/>
        <v>655.14679125101702</v>
      </c>
      <c r="H289" s="17">
        <f t="shared" si="33"/>
        <v>97459.636331146583</v>
      </c>
    </row>
    <row r="290" spans="2:8" x14ac:dyDescent="0.35">
      <c r="B290" s="15">
        <f t="shared" si="34"/>
        <v>273</v>
      </c>
      <c r="C290" s="7">
        <f t="shared" si="28"/>
        <v>46221</v>
      </c>
      <c r="D290" s="8">
        <f t="shared" si="29"/>
        <v>97459.636331146583</v>
      </c>
      <c r="E290" s="8">
        <f t="shared" si="30"/>
        <v>1467.5291477587523</v>
      </c>
      <c r="F290" s="8">
        <f t="shared" si="31"/>
        <v>817.79823888445344</v>
      </c>
      <c r="G290" s="8">
        <f t="shared" si="32"/>
        <v>649.73090887429873</v>
      </c>
      <c r="H290" s="17">
        <f t="shared" si="33"/>
        <v>96641.838092262158</v>
      </c>
    </row>
    <row r="291" spans="2:8" x14ac:dyDescent="0.35">
      <c r="B291" s="15">
        <f t="shared" si="34"/>
        <v>274</v>
      </c>
      <c r="C291" s="7">
        <f t="shared" si="28"/>
        <v>46252</v>
      </c>
      <c r="D291" s="8">
        <f t="shared" si="29"/>
        <v>96641.838092262158</v>
      </c>
      <c r="E291" s="8">
        <f t="shared" si="30"/>
        <v>1467.5291477587523</v>
      </c>
      <c r="F291" s="8">
        <f t="shared" si="31"/>
        <v>823.25022714368322</v>
      </c>
      <c r="G291" s="8">
        <f t="shared" si="32"/>
        <v>644.27892061506896</v>
      </c>
      <c r="H291" s="17">
        <f t="shared" si="33"/>
        <v>95818.587865118636</v>
      </c>
    </row>
    <row r="292" spans="2:8" x14ac:dyDescent="0.35">
      <c r="B292" s="15">
        <f t="shared" si="34"/>
        <v>275</v>
      </c>
      <c r="C292" s="7">
        <f t="shared" si="28"/>
        <v>46283</v>
      </c>
      <c r="D292" s="8">
        <f t="shared" si="29"/>
        <v>95818.587865118636</v>
      </c>
      <c r="E292" s="8">
        <f t="shared" si="30"/>
        <v>1467.5291477587523</v>
      </c>
      <c r="F292" s="8">
        <f t="shared" si="31"/>
        <v>828.73856199130773</v>
      </c>
      <c r="G292" s="8">
        <f t="shared" si="32"/>
        <v>638.79058576744467</v>
      </c>
      <c r="H292" s="17">
        <f t="shared" si="33"/>
        <v>94989.849303127266</v>
      </c>
    </row>
    <row r="293" spans="2:8" x14ac:dyDescent="0.35">
      <c r="B293" s="15">
        <f t="shared" si="34"/>
        <v>276</v>
      </c>
      <c r="C293" s="7">
        <f t="shared" si="28"/>
        <v>46313</v>
      </c>
      <c r="D293" s="8">
        <f t="shared" si="29"/>
        <v>94989.849303127266</v>
      </c>
      <c r="E293" s="8">
        <f t="shared" si="30"/>
        <v>1467.5291477587523</v>
      </c>
      <c r="F293" s="8">
        <f t="shared" si="31"/>
        <v>834.26348573791643</v>
      </c>
      <c r="G293" s="8">
        <f t="shared" si="32"/>
        <v>633.26566202083586</v>
      </c>
      <c r="H293" s="17">
        <f t="shared" si="33"/>
        <v>94155.585817389423</v>
      </c>
    </row>
    <row r="294" spans="2:8" x14ac:dyDescent="0.35">
      <c r="B294" s="15">
        <f t="shared" si="34"/>
        <v>277</v>
      </c>
      <c r="C294" s="7">
        <f t="shared" si="28"/>
        <v>46344</v>
      </c>
      <c r="D294" s="8">
        <f t="shared" si="29"/>
        <v>94155.585817389423</v>
      </c>
      <c r="E294" s="8">
        <f t="shared" si="30"/>
        <v>1467.5291477587523</v>
      </c>
      <c r="F294" s="8">
        <f t="shared" si="31"/>
        <v>839.82524230950253</v>
      </c>
      <c r="G294" s="8">
        <f t="shared" si="32"/>
        <v>627.70390544924976</v>
      </c>
      <c r="H294" s="17">
        <f t="shared" si="33"/>
        <v>93315.760575079825</v>
      </c>
    </row>
    <row r="295" spans="2:8" x14ac:dyDescent="0.35">
      <c r="B295" s="15">
        <f t="shared" si="34"/>
        <v>278</v>
      </c>
      <c r="C295" s="7">
        <f t="shared" si="28"/>
        <v>46374</v>
      </c>
      <c r="D295" s="8">
        <f t="shared" si="29"/>
        <v>93315.760575079825</v>
      </c>
      <c r="E295" s="8">
        <f t="shared" si="30"/>
        <v>1467.5291477587523</v>
      </c>
      <c r="F295" s="8">
        <f t="shared" si="31"/>
        <v>845.42407725823261</v>
      </c>
      <c r="G295" s="8">
        <f t="shared" si="32"/>
        <v>622.10507050051967</v>
      </c>
      <c r="H295" s="17">
        <f t="shared" si="33"/>
        <v>92470.336497821845</v>
      </c>
    </row>
    <row r="296" spans="2:8" x14ac:dyDescent="0.35">
      <c r="B296" s="15">
        <f t="shared" si="34"/>
        <v>279</v>
      </c>
      <c r="C296" s="7">
        <f t="shared" si="28"/>
        <v>46405</v>
      </c>
      <c r="D296" s="8">
        <f t="shared" si="29"/>
        <v>92470.336497821845</v>
      </c>
      <c r="E296" s="8">
        <f t="shared" si="30"/>
        <v>1467.5291477587523</v>
      </c>
      <c r="F296" s="8">
        <f t="shared" si="31"/>
        <v>851.06023777328733</v>
      </c>
      <c r="G296" s="8">
        <f t="shared" si="32"/>
        <v>616.46890998546496</v>
      </c>
      <c r="H296" s="17">
        <f t="shared" si="33"/>
        <v>91619.276260048617</v>
      </c>
    </row>
    <row r="297" spans="2:8" x14ac:dyDescent="0.35">
      <c r="B297" s="15">
        <f t="shared" si="34"/>
        <v>280</v>
      </c>
      <c r="C297" s="7">
        <f t="shared" si="28"/>
        <v>46436</v>
      </c>
      <c r="D297" s="8">
        <f t="shared" si="29"/>
        <v>91619.276260048617</v>
      </c>
      <c r="E297" s="8">
        <f t="shared" si="30"/>
        <v>1467.5291477587523</v>
      </c>
      <c r="F297" s="8">
        <f t="shared" si="31"/>
        <v>856.7339726917761</v>
      </c>
      <c r="G297" s="8">
        <f t="shared" si="32"/>
        <v>610.79517506697619</v>
      </c>
      <c r="H297" s="17">
        <f t="shared" si="33"/>
        <v>90762.542287356686</v>
      </c>
    </row>
    <row r="298" spans="2:8" x14ac:dyDescent="0.35">
      <c r="B298" s="15">
        <f t="shared" si="34"/>
        <v>281</v>
      </c>
      <c r="C298" s="7">
        <f t="shared" si="28"/>
        <v>46464</v>
      </c>
      <c r="D298" s="8">
        <f t="shared" si="29"/>
        <v>90762.542287356686</v>
      </c>
      <c r="E298" s="8">
        <f t="shared" si="30"/>
        <v>1467.5291477587523</v>
      </c>
      <c r="F298" s="8">
        <f t="shared" si="31"/>
        <v>862.44553250972115</v>
      </c>
      <c r="G298" s="8">
        <f t="shared" si="32"/>
        <v>605.08361524903103</v>
      </c>
      <c r="H298" s="17">
        <f t="shared" si="33"/>
        <v>89900.096754846862</v>
      </c>
    </row>
    <row r="299" spans="2:8" x14ac:dyDescent="0.35">
      <c r="B299" s="15">
        <f t="shared" si="34"/>
        <v>282</v>
      </c>
      <c r="C299" s="7">
        <f t="shared" si="28"/>
        <v>46495</v>
      </c>
      <c r="D299" s="8">
        <f t="shared" si="29"/>
        <v>89900.096754846862</v>
      </c>
      <c r="E299" s="8">
        <f t="shared" si="30"/>
        <v>1467.5291477587523</v>
      </c>
      <c r="F299" s="8">
        <f t="shared" si="31"/>
        <v>868.19516939311939</v>
      </c>
      <c r="G299" s="8">
        <f t="shared" si="32"/>
        <v>599.33397836563302</v>
      </c>
      <c r="H299" s="17">
        <f t="shared" si="33"/>
        <v>89031.901585454121</v>
      </c>
    </row>
    <row r="300" spans="2:8" x14ac:dyDescent="0.35">
      <c r="B300" s="15">
        <f t="shared" si="34"/>
        <v>283</v>
      </c>
      <c r="C300" s="7">
        <f t="shared" si="28"/>
        <v>46525</v>
      </c>
      <c r="D300" s="8">
        <f t="shared" si="29"/>
        <v>89031.901585454121</v>
      </c>
      <c r="E300" s="8">
        <f t="shared" si="30"/>
        <v>1467.5291477587523</v>
      </c>
      <c r="F300" s="8">
        <f t="shared" si="31"/>
        <v>873.98313718907343</v>
      </c>
      <c r="G300" s="8">
        <f t="shared" si="32"/>
        <v>593.54601056967874</v>
      </c>
      <c r="H300" s="17">
        <f t="shared" si="33"/>
        <v>88157.918448264711</v>
      </c>
    </row>
    <row r="301" spans="2:8" x14ac:dyDescent="0.35">
      <c r="B301" s="15">
        <f t="shared" si="34"/>
        <v>284</v>
      </c>
      <c r="C301" s="7">
        <f t="shared" si="28"/>
        <v>46556</v>
      </c>
      <c r="D301" s="8">
        <f t="shared" si="29"/>
        <v>88157.918448264711</v>
      </c>
      <c r="E301" s="8">
        <f t="shared" si="30"/>
        <v>1467.5291477587523</v>
      </c>
      <c r="F301" s="8">
        <f t="shared" si="31"/>
        <v>879.80969143700054</v>
      </c>
      <c r="G301" s="8">
        <f t="shared" si="32"/>
        <v>587.71945632175164</v>
      </c>
      <c r="H301" s="17">
        <f t="shared" si="33"/>
        <v>87278.108756827656</v>
      </c>
    </row>
    <row r="302" spans="2:8" x14ac:dyDescent="0.35">
      <c r="B302" s="15">
        <f t="shared" si="34"/>
        <v>285</v>
      </c>
      <c r="C302" s="7">
        <f t="shared" si="28"/>
        <v>46586</v>
      </c>
      <c r="D302" s="8">
        <f t="shared" si="29"/>
        <v>87278.108756827656</v>
      </c>
      <c r="E302" s="8">
        <f t="shared" si="30"/>
        <v>1467.5291477587523</v>
      </c>
      <c r="F302" s="8">
        <f t="shared" si="31"/>
        <v>885.67508937991386</v>
      </c>
      <c r="G302" s="8">
        <f t="shared" si="32"/>
        <v>581.85405837883832</v>
      </c>
      <c r="H302" s="17">
        <f t="shared" si="33"/>
        <v>86392.433667447884</v>
      </c>
    </row>
    <row r="303" spans="2:8" x14ac:dyDescent="0.35">
      <c r="B303" s="15">
        <f t="shared" si="34"/>
        <v>286</v>
      </c>
      <c r="C303" s="7">
        <f t="shared" si="28"/>
        <v>46617</v>
      </c>
      <c r="D303" s="8">
        <f t="shared" si="29"/>
        <v>86392.433667447884</v>
      </c>
      <c r="E303" s="8">
        <f t="shared" si="30"/>
        <v>1467.5291477587523</v>
      </c>
      <c r="F303" s="8">
        <f t="shared" si="31"/>
        <v>891.57958997578021</v>
      </c>
      <c r="G303" s="8">
        <f t="shared" si="32"/>
        <v>575.94955778297219</v>
      </c>
      <c r="H303" s="17">
        <f t="shared" si="33"/>
        <v>85500.854077472351</v>
      </c>
    </row>
    <row r="304" spans="2:8" x14ac:dyDescent="0.35">
      <c r="B304" s="15">
        <f t="shared" si="34"/>
        <v>287</v>
      </c>
      <c r="C304" s="7">
        <f t="shared" si="28"/>
        <v>46648</v>
      </c>
      <c r="D304" s="8">
        <f t="shared" si="29"/>
        <v>85500.854077472351</v>
      </c>
      <c r="E304" s="8">
        <f t="shared" si="30"/>
        <v>1467.5291477587523</v>
      </c>
      <c r="F304" s="8">
        <f t="shared" si="31"/>
        <v>897.52345390895198</v>
      </c>
      <c r="G304" s="8">
        <f t="shared" si="32"/>
        <v>570.00569384980031</v>
      </c>
      <c r="H304" s="17">
        <f t="shared" si="33"/>
        <v>84603.330623563379</v>
      </c>
    </row>
    <row r="305" spans="2:8" x14ac:dyDescent="0.35">
      <c r="B305" s="15">
        <f t="shared" si="34"/>
        <v>288</v>
      </c>
      <c r="C305" s="7">
        <f t="shared" si="28"/>
        <v>46678</v>
      </c>
      <c r="D305" s="8">
        <f t="shared" si="29"/>
        <v>84603.330623563379</v>
      </c>
      <c r="E305" s="8">
        <f t="shared" si="30"/>
        <v>1467.5291477587523</v>
      </c>
      <c r="F305" s="8">
        <f t="shared" si="31"/>
        <v>903.50694360167824</v>
      </c>
      <c r="G305" s="8">
        <f t="shared" si="32"/>
        <v>564.02220415707404</v>
      </c>
      <c r="H305" s="17">
        <f t="shared" si="33"/>
        <v>83699.82367996173</v>
      </c>
    </row>
    <row r="306" spans="2:8" x14ac:dyDescent="0.35">
      <c r="B306" s="15">
        <f t="shared" si="34"/>
        <v>289</v>
      </c>
      <c r="C306" s="7">
        <f t="shared" si="28"/>
        <v>46709</v>
      </c>
      <c r="D306" s="8">
        <f t="shared" si="29"/>
        <v>83699.82367996173</v>
      </c>
      <c r="E306" s="8">
        <f t="shared" si="30"/>
        <v>1467.5291477587523</v>
      </c>
      <c r="F306" s="8">
        <f t="shared" si="31"/>
        <v>909.53032322568936</v>
      </c>
      <c r="G306" s="8">
        <f t="shared" si="32"/>
        <v>557.99882453306282</v>
      </c>
      <c r="H306" s="17">
        <f t="shared" si="33"/>
        <v>82790.293356736191</v>
      </c>
    </row>
    <row r="307" spans="2:8" x14ac:dyDescent="0.35">
      <c r="B307" s="15">
        <f t="shared" si="34"/>
        <v>290</v>
      </c>
      <c r="C307" s="7">
        <f t="shared" si="28"/>
        <v>46739</v>
      </c>
      <c r="D307" s="8">
        <f t="shared" si="29"/>
        <v>82790.293356736191</v>
      </c>
      <c r="E307" s="8">
        <f t="shared" si="30"/>
        <v>1467.5291477587523</v>
      </c>
      <c r="F307" s="8">
        <f t="shared" si="31"/>
        <v>915.59385871386064</v>
      </c>
      <c r="G307" s="8">
        <f t="shared" si="32"/>
        <v>551.93528904489153</v>
      </c>
      <c r="H307" s="17">
        <f t="shared" si="33"/>
        <v>81874.699498022208</v>
      </c>
    </row>
    <row r="308" spans="2:8" x14ac:dyDescent="0.35">
      <c r="B308" s="15">
        <f t="shared" si="34"/>
        <v>291</v>
      </c>
      <c r="C308" s="7">
        <f t="shared" si="28"/>
        <v>46770</v>
      </c>
      <c r="D308" s="8">
        <f t="shared" si="29"/>
        <v>81874.699498022208</v>
      </c>
      <c r="E308" s="8">
        <f t="shared" si="30"/>
        <v>1467.5291477587523</v>
      </c>
      <c r="F308" s="8">
        <f t="shared" si="31"/>
        <v>921.69781777195305</v>
      </c>
      <c r="G308" s="8">
        <f t="shared" si="32"/>
        <v>545.83132998679923</v>
      </c>
      <c r="H308" s="17">
        <f t="shared" si="33"/>
        <v>80953.001680250047</v>
      </c>
    </row>
    <row r="309" spans="2:8" x14ac:dyDescent="0.35">
      <c r="B309" s="15">
        <f t="shared" si="34"/>
        <v>292</v>
      </c>
      <c r="C309" s="7">
        <f t="shared" si="28"/>
        <v>46801</v>
      </c>
      <c r="D309" s="8">
        <f t="shared" si="29"/>
        <v>80953.001680250047</v>
      </c>
      <c r="E309" s="8">
        <f t="shared" si="30"/>
        <v>1467.5291477587523</v>
      </c>
      <c r="F309" s="8">
        <f t="shared" si="31"/>
        <v>927.84246989043277</v>
      </c>
      <c r="G309" s="8">
        <f t="shared" si="32"/>
        <v>539.68667786831952</v>
      </c>
      <c r="H309" s="17">
        <f t="shared" si="33"/>
        <v>80025.159210359678</v>
      </c>
    </row>
    <row r="310" spans="2:8" x14ac:dyDescent="0.35">
      <c r="B310" s="15">
        <f t="shared" si="34"/>
        <v>293</v>
      </c>
      <c r="C310" s="7">
        <f t="shared" si="28"/>
        <v>46830</v>
      </c>
      <c r="D310" s="8">
        <f t="shared" si="29"/>
        <v>80025.159210359678</v>
      </c>
      <c r="E310" s="8">
        <f t="shared" si="30"/>
        <v>1467.5291477587523</v>
      </c>
      <c r="F310" s="8">
        <f t="shared" si="31"/>
        <v>934.02808635636893</v>
      </c>
      <c r="G310" s="8">
        <f t="shared" si="32"/>
        <v>533.50106140238324</v>
      </c>
      <c r="H310" s="17">
        <f t="shared" si="33"/>
        <v>79091.131124003325</v>
      </c>
    </row>
    <row r="311" spans="2:8" x14ac:dyDescent="0.35">
      <c r="B311" s="15">
        <f t="shared" si="34"/>
        <v>294</v>
      </c>
      <c r="C311" s="7">
        <f t="shared" si="28"/>
        <v>46861</v>
      </c>
      <c r="D311" s="8">
        <f t="shared" si="29"/>
        <v>79091.131124003325</v>
      </c>
      <c r="E311" s="8">
        <f t="shared" si="30"/>
        <v>1467.5291477587523</v>
      </c>
      <c r="F311" s="8">
        <f t="shared" si="31"/>
        <v>940.25494026541151</v>
      </c>
      <c r="G311" s="8">
        <f t="shared" si="32"/>
        <v>527.27420749334078</v>
      </c>
      <c r="H311" s="17">
        <f t="shared" si="33"/>
        <v>78150.876183738001</v>
      </c>
    </row>
    <row r="312" spans="2:8" x14ac:dyDescent="0.35">
      <c r="B312" s="15">
        <f t="shared" si="34"/>
        <v>295</v>
      </c>
      <c r="C312" s="7">
        <f t="shared" si="28"/>
        <v>46891</v>
      </c>
      <c r="D312" s="8">
        <f t="shared" si="29"/>
        <v>78150.876183738001</v>
      </c>
      <c r="E312" s="8">
        <f t="shared" si="30"/>
        <v>1467.5291477587523</v>
      </c>
      <c r="F312" s="8">
        <f t="shared" si="31"/>
        <v>946.52330653384763</v>
      </c>
      <c r="G312" s="8">
        <f t="shared" si="32"/>
        <v>521.00584122490466</v>
      </c>
      <c r="H312" s="17">
        <f t="shared" si="33"/>
        <v>77204.352877204074</v>
      </c>
    </row>
    <row r="313" spans="2:8" x14ac:dyDescent="0.35">
      <c r="B313" s="15">
        <f t="shared" si="34"/>
        <v>296</v>
      </c>
      <c r="C313" s="7">
        <f t="shared" si="28"/>
        <v>46922</v>
      </c>
      <c r="D313" s="8">
        <f t="shared" si="29"/>
        <v>77204.352877204074</v>
      </c>
      <c r="E313" s="8">
        <f t="shared" si="30"/>
        <v>1467.5291477587523</v>
      </c>
      <c r="F313" s="8">
        <f t="shared" si="31"/>
        <v>952.83346191073986</v>
      </c>
      <c r="G313" s="8">
        <f t="shared" si="32"/>
        <v>514.69568584801243</v>
      </c>
      <c r="H313" s="17">
        <f t="shared" si="33"/>
        <v>76251.519415293587</v>
      </c>
    </row>
    <row r="314" spans="2:8" x14ac:dyDescent="0.35">
      <c r="B314" s="15">
        <f t="shared" si="34"/>
        <v>297</v>
      </c>
      <c r="C314" s="7">
        <f t="shared" si="28"/>
        <v>46952</v>
      </c>
      <c r="D314" s="8">
        <f t="shared" si="29"/>
        <v>76251.519415293587</v>
      </c>
      <c r="E314" s="8">
        <f t="shared" si="30"/>
        <v>1467.5291477587523</v>
      </c>
      <c r="F314" s="8">
        <f t="shared" si="31"/>
        <v>959.18568499014486</v>
      </c>
      <c r="G314" s="8">
        <f t="shared" si="32"/>
        <v>508.34346276860748</v>
      </c>
      <c r="H314" s="17">
        <f t="shared" si="33"/>
        <v>75292.333730303217</v>
      </c>
    </row>
    <row r="315" spans="2:8" x14ac:dyDescent="0.35">
      <c r="B315" s="15">
        <f t="shared" si="34"/>
        <v>298</v>
      </c>
      <c r="C315" s="7">
        <f t="shared" si="28"/>
        <v>46983</v>
      </c>
      <c r="D315" s="8">
        <f t="shared" si="29"/>
        <v>75292.333730303217</v>
      </c>
      <c r="E315" s="8">
        <f t="shared" si="30"/>
        <v>1467.5291477587523</v>
      </c>
      <c r="F315" s="8">
        <f t="shared" si="31"/>
        <v>965.58025622341245</v>
      </c>
      <c r="G315" s="8">
        <f t="shared" si="32"/>
        <v>501.9488915353399</v>
      </c>
      <c r="H315" s="17">
        <f t="shared" si="33"/>
        <v>74326.753474080004</v>
      </c>
    </row>
    <row r="316" spans="2:8" x14ac:dyDescent="0.35">
      <c r="B316" s="15">
        <f t="shared" si="34"/>
        <v>299</v>
      </c>
      <c r="C316" s="7">
        <f t="shared" si="28"/>
        <v>47014</v>
      </c>
      <c r="D316" s="8">
        <f t="shared" si="29"/>
        <v>74326.753474080004</v>
      </c>
      <c r="E316" s="8">
        <f t="shared" si="30"/>
        <v>1467.5291477587523</v>
      </c>
      <c r="F316" s="8">
        <f t="shared" si="31"/>
        <v>972.01745793156852</v>
      </c>
      <c r="G316" s="8">
        <f t="shared" si="32"/>
        <v>495.51168982718383</v>
      </c>
      <c r="H316" s="17">
        <f t="shared" si="33"/>
        <v>73354.736016148468</v>
      </c>
    </row>
    <row r="317" spans="2:8" x14ac:dyDescent="0.35">
      <c r="B317" s="15">
        <f t="shared" si="34"/>
        <v>300</v>
      </c>
      <c r="C317" s="7">
        <f t="shared" si="28"/>
        <v>47044</v>
      </c>
      <c r="D317" s="8">
        <f t="shared" si="29"/>
        <v>73354.736016148468</v>
      </c>
      <c r="E317" s="8">
        <f t="shared" si="30"/>
        <v>1467.5291477587523</v>
      </c>
      <c r="F317" s="8">
        <f t="shared" si="31"/>
        <v>978.49757431777903</v>
      </c>
      <c r="G317" s="8">
        <f t="shared" si="32"/>
        <v>489.03157344097332</v>
      </c>
      <c r="H317" s="17">
        <f t="shared" si="33"/>
        <v>72376.238441830734</v>
      </c>
    </row>
    <row r="318" spans="2:8" x14ac:dyDescent="0.35">
      <c r="B318" s="15">
        <f t="shared" si="34"/>
        <v>301</v>
      </c>
      <c r="C318" s="7">
        <f t="shared" si="28"/>
        <v>47075</v>
      </c>
      <c r="D318" s="8">
        <f t="shared" si="29"/>
        <v>72376.238441830734</v>
      </c>
      <c r="E318" s="8">
        <f t="shared" si="30"/>
        <v>1467.5291477587523</v>
      </c>
      <c r="F318" s="8">
        <f t="shared" si="31"/>
        <v>985.02089147989761</v>
      </c>
      <c r="G318" s="8">
        <f t="shared" si="32"/>
        <v>482.50825627885479</v>
      </c>
      <c r="H318" s="17">
        <f t="shared" si="33"/>
        <v>71391.217550350819</v>
      </c>
    </row>
    <row r="319" spans="2:8" x14ac:dyDescent="0.35">
      <c r="B319" s="15">
        <f t="shared" si="34"/>
        <v>302</v>
      </c>
      <c r="C319" s="7">
        <f t="shared" si="28"/>
        <v>47105</v>
      </c>
      <c r="D319" s="8">
        <f t="shared" si="29"/>
        <v>71391.217550350819</v>
      </c>
      <c r="E319" s="8">
        <f t="shared" si="30"/>
        <v>1467.5291477587523</v>
      </c>
      <c r="F319" s="8">
        <f t="shared" si="31"/>
        <v>991.58769742309687</v>
      </c>
      <c r="G319" s="8">
        <f t="shared" si="32"/>
        <v>475.94145033565547</v>
      </c>
      <c r="H319" s="17">
        <f t="shared" si="33"/>
        <v>70399.629852927756</v>
      </c>
    </row>
    <row r="320" spans="2:8" x14ac:dyDescent="0.35">
      <c r="B320" s="15">
        <f t="shared" si="34"/>
        <v>303</v>
      </c>
      <c r="C320" s="7">
        <f t="shared" si="28"/>
        <v>47136</v>
      </c>
      <c r="D320" s="8">
        <f t="shared" si="29"/>
        <v>70399.629852927756</v>
      </c>
      <c r="E320" s="8">
        <f t="shared" si="30"/>
        <v>1467.5291477587523</v>
      </c>
      <c r="F320" s="8">
        <f t="shared" si="31"/>
        <v>998.19828207258433</v>
      </c>
      <c r="G320" s="8">
        <f t="shared" si="32"/>
        <v>469.33086568616818</v>
      </c>
      <c r="H320" s="17">
        <f t="shared" si="33"/>
        <v>69401.431570855202</v>
      </c>
    </row>
    <row r="321" spans="2:8" x14ac:dyDescent="0.35">
      <c r="B321" s="15">
        <f t="shared" si="34"/>
        <v>304</v>
      </c>
      <c r="C321" s="7">
        <f t="shared" si="28"/>
        <v>47167</v>
      </c>
      <c r="D321" s="8">
        <f t="shared" si="29"/>
        <v>69401.431570855202</v>
      </c>
      <c r="E321" s="8">
        <f t="shared" si="30"/>
        <v>1467.5291477587523</v>
      </c>
      <c r="F321" s="8">
        <f t="shared" si="31"/>
        <v>1004.8529372864014</v>
      </c>
      <c r="G321" s="8">
        <f t="shared" si="32"/>
        <v>462.67621047235087</v>
      </c>
      <c r="H321" s="17">
        <f t="shared" si="33"/>
        <v>68396.578633568715</v>
      </c>
    </row>
    <row r="322" spans="2:8" x14ac:dyDescent="0.35">
      <c r="B322" s="15">
        <f t="shared" si="34"/>
        <v>305</v>
      </c>
      <c r="C322" s="7">
        <f t="shared" si="28"/>
        <v>47195</v>
      </c>
      <c r="D322" s="8">
        <f t="shared" si="29"/>
        <v>68396.578633568715</v>
      </c>
      <c r="E322" s="8">
        <f t="shared" si="30"/>
        <v>1467.5291477587523</v>
      </c>
      <c r="F322" s="8">
        <f t="shared" si="31"/>
        <v>1011.5519568683109</v>
      </c>
      <c r="G322" s="8">
        <f t="shared" si="32"/>
        <v>455.97719089044153</v>
      </c>
      <c r="H322" s="17">
        <f t="shared" si="33"/>
        <v>67385.02667670045</v>
      </c>
    </row>
    <row r="323" spans="2:8" x14ac:dyDescent="0.35">
      <c r="B323" s="15">
        <f t="shared" si="34"/>
        <v>306</v>
      </c>
      <c r="C323" s="7">
        <f t="shared" si="28"/>
        <v>47226</v>
      </c>
      <c r="D323" s="8">
        <f t="shared" si="29"/>
        <v>67385.02667670045</v>
      </c>
      <c r="E323" s="8">
        <f t="shared" si="30"/>
        <v>1467.5291477587523</v>
      </c>
      <c r="F323" s="8">
        <f t="shared" si="31"/>
        <v>1018.2956365807662</v>
      </c>
      <c r="G323" s="8">
        <f t="shared" si="32"/>
        <v>449.23351117798614</v>
      </c>
      <c r="H323" s="17">
        <f t="shared" si="33"/>
        <v>66366.731040119892</v>
      </c>
    </row>
    <row r="324" spans="2:8" x14ac:dyDescent="0.35">
      <c r="B324" s="15">
        <f t="shared" si="34"/>
        <v>307</v>
      </c>
      <c r="C324" s="7">
        <f t="shared" si="28"/>
        <v>47256</v>
      </c>
      <c r="D324" s="8">
        <f t="shared" si="29"/>
        <v>66366.731040119892</v>
      </c>
      <c r="E324" s="8">
        <f t="shared" si="30"/>
        <v>1467.5291477587523</v>
      </c>
      <c r="F324" s="8">
        <f t="shared" si="31"/>
        <v>1025.0842741579713</v>
      </c>
      <c r="G324" s="8">
        <f t="shared" si="32"/>
        <v>442.44487360078108</v>
      </c>
      <c r="H324" s="17">
        <f t="shared" si="33"/>
        <v>65341.646765961777</v>
      </c>
    </row>
    <row r="325" spans="2:8" x14ac:dyDescent="0.35">
      <c r="B325" s="15">
        <f t="shared" si="34"/>
        <v>308</v>
      </c>
      <c r="C325" s="7">
        <f t="shared" si="28"/>
        <v>47287</v>
      </c>
      <c r="D325" s="8">
        <f t="shared" si="29"/>
        <v>65341.646765961777</v>
      </c>
      <c r="E325" s="8">
        <f t="shared" si="30"/>
        <v>1467.5291477587523</v>
      </c>
      <c r="F325" s="8">
        <f t="shared" si="31"/>
        <v>1031.9181693190244</v>
      </c>
      <c r="G325" s="8">
        <f t="shared" si="32"/>
        <v>435.61097843972789</v>
      </c>
      <c r="H325" s="17">
        <f t="shared" si="33"/>
        <v>64309.728596643079</v>
      </c>
    </row>
    <row r="326" spans="2:8" x14ac:dyDescent="0.35">
      <c r="B326" s="15">
        <f t="shared" si="34"/>
        <v>309</v>
      </c>
      <c r="C326" s="7">
        <f t="shared" si="28"/>
        <v>47317</v>
      </c>
      <c r="D326" s="8">
        <f t="shared" si="29"/>
        <v>64309.728596643079</v>
      </c>
      <c r="E326" s="8">
        <f t="shared" si="30"/>
        <v>1467.5291477587523</v>
      </c>
      <c r="F326" s="8">
        <f t="shared" si="31"/>
        <v>1038.7976237811511</v>
      </c>
      <c r="G326" s="8">
        <f t="shared" si="32"/>
        <v>428.731523977601</v>
      </c>
      <c r="H326" s="17">
        <f t="shared" si="33"/>
        <v>63270.930972861592</v>
      </c>
    </row>
    <row r="327" spans="2:8" x14ac:dyDescent="0.35">
      <c r="B327" s="15">
        <f t="shared" si="34"/>
        <v>310</v>
      </c>
      <c r="C327" s="7">
        <f t="shared" si="28"/>
        <v>47348</v>
      </c>
      <c r="D327" s="8">
        <f t="shared" si="29"/>
        <v>63270.930972861592</v>
      </c>
      <c r="E327" s="8">
        <f t="shared" si="30"/>
        <v>1467.5291477587523</v>
      </c>
      <c r="F327" s="8">
        <f t="shared" si="31"/>
        <v>1045.7229412730255</v>
      </c>
      <c r="G327" s="8">
        <f t="shared" si="32"/>
        <v>421.8062064857267</v>
      </c>
      <c r="H327" s="17">
        <f t="shared" si="33"/>
        <v>62225.2080315887</v>
      </c>
    </row>
    <row r="328" spans="2:8" x14ac:dyDescent="0.35">
      <c r="B328" s="15">
        <f t="shared" si="34"/>
        <v>311</v>
      </c>
      <c r="C328" s="7">
        <f t="shared" si="28"/>
        <v>47379</v>
      </c>
      <c r="D328" s="8">
        <f t="shared" si="29"/>
        <v>62225.2080315887</v>
      </c>
      <c r="E328" s="8">
        <f t="shared" si="30"/>
        <v>1467.5291477587523</v>
      </c>
      <c r="F328" s="8">
        <f t="shared" si="31"/>
        <v>1052.694427548179</v>
      </c>
      <c r="G328" s="8">
        <f t="shared" si="32"/>
        <v>414.83472021057321</v>
      </c>
      <c r="H328" s="17">
        <f t="shared" si="33"/>
        <v>61172.51360404049</v>
      </c>
    </row>
    <row r="329" spans="2:8" x14ac:dyDescent="0.35">
      <c r="B329" s="15">
        <f t="shared" si="34"/>
        <v>312</v>
      </c>
      <c r="C329" s="7">
        <f t="shared" si="28"/>
        <v>47409</v>
      </c>
      <c r="D329" s="8">
        <f t="shared" si="29"/>
        <v>61172.51360404049</v>
      </c>
      <c r="E329" s="8">
        <f t="shared" si="30"/>
        <v>1467.5291477587523</v>
      </c>
      <c r="F329" s="8">
        <f t="shared" si="31"/>
        <v>1059.7123903985002</v>
      </c>
      <c r="G329" s="8">
        <f t="shared" si="32"/>
        <v>407.81675736025204</v>
      </c>
      <c r="H329" s="17">
        <f t="shared" si="33"/>
        <v>60112.801213642117</v>
      </c>
    </row>
    <row r="330" spans="2:8" x14ac:dyDescent="0.35">
      <c r="B330" s="15">
        <f t="shared" si="34"/>
        <v>313</v>
      </c>
      <c r="C330" s="7">
        <f t="shared" si="28"/>
        <v>47440</v>
      </c>
      <c r="D330" s="8">
        <f t="shared" si="29"/>
        <v>60112.801213642117</v>
      </c>
      <c r="E330" s="8">
        <f t="shared" si="30"/>
        <v>1467.5291477587523</v>
      </c>
      <c r="F330" s="8">
        <f t="shared" si="31"/>
        <v>1066.7771396678236</v>
      </c>
      <c r="G330" s="8">
        <f t="shared" si="32"/>
        <v>400.75200809092865</v>
      </c>
      <c r="H330" s="17">
        <f t="shared" si="33"/>
        <v>59046.024073974229</v>
      </c>
    </row>
    <row r="331" spans="2:8" x14ac:dyDescent="0.35">
      <c r="B331" s="15">
        <f t="shared" si="34"/>
        <v>314</v>
      </c>
      <c r="C331" s="7">
        <f t="shared" si="28"/>
        <v>47470</v>
      </c>
      <c r="D331" s="8">
        <f t="shared" si="29"/>
        <v>59046.024073974229</v>
      </c>
      <c r="E331" s="8">
        <f t="shared" si="30"/>
        <v>1467.5291477587523</v>
      </c>
      <c r="F331" s="8">
        <f t="shared" si="31"/>
        <v>1073.8889872656091</v>
      </c>
      <c r="G331" s="8">
        <f t="shared" si="32"/>
        <v>393.64016049314324</v>
      </c>
      <c r="H331" s="17">
        <f t="shared" si="33"/>
        <v>57972.135086708702</v>
      </c>
    </row>
    <row r="332" spans="2:8" x14ac:dyDescent="0.35">
      <c r="B332" s="15">
        <f t="shared" si="34"/>
        <v>315</v>
      </c>
      <c r="C332" s="7">
        <f t="shared" si="28"/>
        <v>47501</v>
      </c>
      <c r="D332" s="8">
        <f t="shared" si="29"/>
        <v>57972.135086708702</v>
      </c>
      <c r="E332" s="8">
        <f t="shared" si="30"/>
        <v>1467.5291477587523</v>
      </c>
      <c r="F332" s="8">
        <f t="shared" si="31"/>
        <v>1081.0482471807131</v>
      </c>
      <c r="G332" s="8">
        <f t="shared" si="32"/>
        <v>386.48090057803921</v>
      </c>
      <c r="H332" s="17">
        <f t="shared" si="33"/>
        <v>56891.086839528056</v>
      </c>
    </row>
    <row r="333" spans="2:8" x14ac:dyDescent="0.35">
      <c r="B333" s="15">
        <f t="shared" si="34"/>
        <v>316</v>
      </c>
      <c r="C333" s="7">
        <f t="shared" si="28"/>
        <v>47532</v>
      </c>
      <c r="D333" s="8">
        <f t="shared" si="29"/>
        <v>56891.086839528056</v>
      </c>
      <c r="E333" s="8">
        <f t="shared" si="30"/>
        <v>1467.5291477587523</v>
      </c>
      <c r="F333" s="8">
        <f t="shared" si="31"/>
        <v>1088.2552354952511</v>
      </c>
      <c r="G333" s="8">
        <f t="shared" si="32"/>
        <v>379.27391226350102</v>
      </c>
      <c r="H333" s="17">
        <f t="shared" si="33"/>
        <v>55802.831604032777</v>
      </c>
    </row>
    <row r="334" spans="2:8" x14ac:dyDescent="0.35">
      <c r="B334" s="15">
        <f t="shared" si="34"/>
        <v>317</v>
      </c>
      <c r="C334" s="7">
        <f t="shared" si="28"/>
        <v>47560</v>
      </c>
      <c r="D334" s="8">
        <f t="shared" si="29"/>
        <v>55802.831604032777</v>
      </c>
      <c r="E334" s="8">
        <f t="shared" si="30"/>
        <v>1467.5291477587523</v>
      </c>
      <c r="F334" s="8">
        <f t="shared" si="31"/>
        <v>1095.5102703985531</v>
      </c>
      <c r="G334" s="8">
        <f t="shared" si="32"/>
        <v>372.01887736019938</v>
      </c>
      <c r="H334" s="17">
        <f t="shared" si="33"/>
        <v>54707.321333634434</v>
      </c>
    </row>
    <row r="335" spans="2:8" x14ac:dyDescent="0.35">
      <c r="B335" s="15">
        <f t="shared" si="34"/>
        <v>318</v>
      </c>
      <c r="C335" s="7">
        <f t="shared" si="28"/>
        <v>47591</v>
      </c>
      <c r="D335" s="8">
        <f t="shared" si="29"/>
        <v>54707.321333634434</v>
      </c>
      <c r="E335" s="8">
        <f t="shared" si="30"/>
        <v>1467.5291477587523</v>
      </c>
      <c r="F335" s="8">
        <f t="shared" si="31"/>
        <v>1102.81367220121</v>
      </c>
      <c r="G335" s="8">
        <f t="shared" si="32"/>
        <v>364.71547555754239</v>
      </c>
      <c r="H335" s="17">
        <f t="shared" si="33"/>
        <v>53604.507661433192</v>
      </c>
    </row>
    <row r="336" spans="2:8" x14ac:dyDescent="0.35">
      <c r="B336" s="15">
        <f t="shared" si="34"/>
        <v>319</v>
      </c>
      <c r="C336" s="7">
        <f t="shared" si="28"/>
        <v>47621</v>
      </c>
      <c r="D336" s="8">
        <f t="shared" si="29"/>
        <v>53604.507661433192</v>
      </c>
      <c r="E336" s="8">
        <f t="shared" si="30"/>
        <v>1467.5291477587523</v>
      </c>
      <c r="F336" s="8">
        <f t="shared" si="31"/>
        <v>1110.165763349218</v>
      </c>
      <c r="G336" s="8">
        <f t="shared" si="32"/>
        <v>357.36338440953432</v>
      </c>
      <c r="H336" s="17">
        <f t="shared" si="33"/>
        <v>52494.341898084152</v>
      </c>
    </row>
    <row r="337" spans="2:8" x14ac:dyDescent="0.35">
      <c r="B337" s="15">
        <f t="shared" si="34"/>
        <v>320</v>
      </c>
      <c r="C337" s="7">
        <f t="shared" si="28"/>
        <v>47652</v>
      </c>
      <c r="D337" s="8">
        <f t="shared" si="29"/>
        <v>52494.341898084152</v>
      </c>
      <c r="E337" s="8">
        <f t="shared" si="30"/>
        <v>1467.5291477587523</v>
      </c>
      <c r="F337" s="8">
        <f t="shared" si="31"/>
        <v>1117.5668684382129</v>
      </c>
      <c r="G337" s="8">
        <f t="shared" si="32"/>
        <v>349.96227932053961</v>
      </c>
      <c r="H337" s="17">
        <f t="shared" si="33"/>
        <v>51376.775029645767</v>
      </c>
    </row>
    <row r="338" spans="2:8" x14ac:dyDescent="0.35">
      <c r="B338" s="15">
        <f t="shared" si="34"/>
        <v>321</v>
      </c>
      <c r="C338" s="7">
        <f t="shared" ref="C338:C377" si="35">IF(Loan_Not_Paid*Values_Entered,Payment_Date,"")</f>
        <v>47682</v>
      </c>
      <c r="D338" s="8">
        <f t="shared" ref="D338:D377" si="36">IF(Loan_Not_Paid*Values_Entered,Beginning_Balance,"")</f>
        <v>51376.775029645767</v>
      </c>
      <c r="E338" s="8">
        <f t="shared" ref="E338:E377" si="37">IF(Loan_Not_Paid*Values_Entered,Monthly_Payment,"")</f>
        <v>1467.5291477587523</v>
      </c>
      <c r="F338" s="8">
        <f t="shared" ref="F338:F377" si="38">IF(Loan_Not_Paid*Values_Entered,Principal,"")</f>
        <v>1125.0173142278009</v>
      </c>
      <c r="G338" s="8">
        <f t="shared" ref="G338:G377" si="39">IF(Loan_Not_Paid*Values_Entered,Interest,"")</f>
        <v>342.51183353095144</v>
      </c>
      <c r="H338" s="17">
        <f t="shared" ref="H338:H377" si="40">IF(Loan_Not_Paid*Values_Entered,Ending_Balance,"")</f>
        <v>50251.757715418236</v>
      </c>
    </row>
    <row r="339" spans="2:8" x14ac:dyDescent="0.35">
      <c r="B339" s="15">
        <f t="shared" ref="B339:B377" si="41">IF(Loan_Not_Paid*Values_Entered,Payment_Number,"")</f>
        <v>322</v>
      </c>
      <c r="C339" s="7">
        <f t="shared" si="35"/>
        <v>47713</v>
      </c>
      <c r="D339" s="8">
        <f t="shared" si="36"/>
        <v>50251.757715418236</v>
      </c>
      <c r="E339" s="8">
        <f t="shared" si="37"/>
        <v>1467.5291477587523</v>
      </c>
      <c r="F339" s="8">
        <f t="shared" si="38"/>
        <v>1132.5174296559865</v>
      </c>
      <c r="G339" s="8">
        <f t="shared" si="39"/>
        <v>335.01171810276605</v>
      </c>
      <c r="H339" s="17">
        <f t="shared" si="40"/>
        <v>49119.240285761887</v>
      </c>
    </row>
    <row r="340" spans="2:8" x14ac:dyDescent="0.35">
      <c r="B340" s="15">
        <f t="shared" si="41"/>
        <v>323</v>
      </c>
      <c r="C340" s="7">
        <f t="shared" si="35"/>
        <v>47744</v>
      </c>
      <c r="D340" s="8">
        <f t="shared" si="36"/>
        <v>49119.240285761887</v>
      </c>
      <c r="E340" s="8">
        <f t="shared" si="37"/>
        <v>1467.5291477587523</v>
      </c>
      <c r="F340" s="8">
        <f t="shared" si="38"/>
        <v>1140.0675458536928</v>
      </c>
      <c r="G340" s="8">
        <f t="shared" si="39"/>
        <v>327.46160190505952</v>
      </c>
      <c r="H340" s="17">
        <f t="shared" si="40"/>
        <v>47979.172739908332</v>
      </c>
    </row>
    <row r="341" spans="2:8" x14ac:dyDescent="0.35">
      <c r="B341" s="15">
        <f t="shared" si="41"/>
        <v>324</v>
      </c>
      <c r="C341" s="7">
        <f t="shared" si="35"/>
        <v>47774</v>
      </c>
      <c r="D341" s="8">
        <f t="shared" si="36"/>
        <v>47979.172739908332</v>
      </c>
      <c r="E341" s="8">
        <f t="shared" si="37"/>
        <v>1467.5291477587523</v>
      </c>
      <c r="F341" s="8">
        <f t="shared" si="38"/>
        <v>1147.6679961593841</v>
      </c>
      <c r="G341" s="8">
        <f t="shared" si="39"/>
        <v>319.86115159936821</v>
      </c>
      <c r="H341" s="17">
        <f t="shared" si="40"/>
        <v>46831.50474374881</v>
      </c>
    </row>
    <row r="342" spans="2:8" x14ac:dyDescent="0.35">
      <c r="B342" s="15">
        <f t="shared" si="41"/>
        <v>325</v>
      </c>
      <c r="C342" s="7">
        <f t="shared" si="35"/>
        <v>47805</v>
      </c>
      <c r="D342" s="8">
        <f t="shared" si="36"/>
        <v>46831.50474374881</v>
      </c>
      <c r="E342" s="8">
        <f t="shared" si="37"/>
        <v>1467.5291477587523</v>
      </c>
      <c r="F342" s="8">
        <f t="shared" si="38"/>
        <v>1155.31911613378</v>
      </c>
      <c r="G342" s="8">
        <f t="shared" si="39"/>
        <v>312.21003162497237</v>
      </c>
      <c r="H342" s="17">
        <f t="shared" si="40"/>
        <v>45676.185627615079</v>
      </c>
    </row>
    <row r="343" spans="2:8" x14ac:dyDescent="0.35">
      <c r="B343" s="15">
        <f t="shared" si="41"/>
        <v>326</v>
      </c>
      <c r="C343" s="7">
        <f t="shared" si="35"/>
        <v>47835</v>
      </c>
      <c r="D343" s="8">
        <f t="shared" si="36"/>
        <v>45676.185627615079</v>
      </c>
      <c r="E343" s="8">
        <f t="shared" si="37"/>
        <v>1467.5291477587523</v>
      </c>
      <c r="F343" s="8">
        <f t="shared" si="38"/>
        <v>1163.0212435746719</v>
      </c>
      <c r="G343" s="8">
        <f t="shared" si="39"/>
        <v>304.50790418408047</v>
      </c>
      <c r="H343" s="17">
        <f t="shared" si="40"/>
        <v>44513.164384040283</v>
      </c>
    </row>
    <row r="344" spans="2:8" x14ac:dyDescent="0.35">
      <c r="B344" s="15">
        <f t="shared" si="41"/>
        <v>327</v>
      </c>
      <c r="C344" s="7">
        <f t="shared" si="35"/>
        <v>47866</v>
      </c>
      <c r="D344" s="8">
        <f t="shared" si="36"/>
        <v>44513.164384040283</v>
      </c>
      <c r="E344" s="8">
        <f t="shared" si="37"/>
        <v>1467.5291477587523</v>
      </c>
      <c r="F344" s="8">
        <f t="shared" si="38"/>
        <v>1170.7747185318365</v>
      </c>
      <c r="G344" s="8">
        <f t="shared" si="39"/>
        <v>296.75442922691593</v>
      </c>
      <c r="H344" s="17">
        <f t="shared" si="40"/>
        <v>43342.389665508643</v>
      </c>
    </row>
    <row r="345" spans="2:8" x14ac:dyDescent="0.35">
      <c r="B345" s="15">
        <f t="shared" si="41"/>
        <v>328</v>
      </c>
      <c r="C345" s="7">
        <f t="shared" si="35"/>
        <v>47897</v>
      </c>
      <c r="D345" s="8">
        <f t="shared" si="36"/>
        <v>43342.389665508643</v>
      </c>
      <c r="E345" s="8">
        <f t="shared" si="37"/>
        <v>1467.5291477587523</v>
      </c>
      <c r="F345" s="8">
        <f t="shared" si="38"/>
        <v>1178.5798833220485</v>
      </c>
      <c r="G345" s="8">
        <f t="shared" si="39"/>
        <v>288.94926443670374</v>
      </c>
      <c r="H345" s="17">
        <f t="shared" si="40"/>
        <v>42163.809782186756</v>
      </c>
    </row>
    <row r="346" spans="2:8" x14ac:dyDescent="0.35">
      <c r="B346" s="15">
        <f t="shared" si="41"/>
        <v>329</v>
      </c>
      <c r="C346" s="7">
        <f t="shared" si="35"/>
        <v>47925</v>
      </c>
      <c r="D346" s="8">
        <f t="shared" si="36"/>
        <v>42163.809782186756</v>
      </c>
      <c r="E346" s="8">
        <f t="shared" si="37"/>
        <v>1467.5291477587523</v>
      </c>
      <c r="F346" s="8">
        <f t="shared" si="38"/>
        <v>1186.4370825441954</v>
      </c>
      <c r="G346" s="8">
        <f t="shared" si="39"/>
        <v>281.09206521455673</v>
      </c>
      <c r="H346" s="17">
        <f t="shared" si="40"/>
        <v>40977.372699642554</v>
      </c>
    </row>
    <row r="347" spans="2:8" x14ac:dyDescent="0.35">
      <c r="B347" s="15">
        <f t="shared" si="41"/>
        <v>330</v>
      </c>
      <c r="C347" s="7">
        <f t="shared" si="35"/>
        <v>47956</v>
      </c>
      <c r="D347" s="8">
        <f t="shared" si="36"/>
        <v>40977.372699642554</v>
      </c>
      <c r="E347" s="8">
        <f t="shared" si="37"/>
        <v>1467.5291477587523</v>
      </c>
      <c r="F347" s="8">
        <f t="shared" si="38"/>
        <v>1194.3466630944902</v>
      </c>
      <c r="G347" s="8">
        <f t="shared" si="39"/>
        <v>273.18248466426212</v>
      </c>
      <c r="H347" s="17">
        <f t="shared" si="40"/>
        <v>39783.026036548195</v>
      </c>
    </row>
    <row r="348" spans="2:8" x14ac:dyDescent="0.35">
      <c r="B348" s="15">
        <f t="shared" si="41"/>
        <v>331</v>
      </c>
      <c r="C348" s="7">
        <f t="shared" si="35"/>
        <v>47986</v>
      </c>
      <c r="D348" s="8">
        <f t="shared" si="36"/>
        <v>39783.026036548195</v>
      </c>
      <c r="E348" s="8">
        <f t="shared" si="37"/>
        <v>1467.5291477587523</v>
      </c>
      <c r="F348" s="8">
        <f t="shared" si="38"/>
        <v>1202.3089741817869</v>
      </c>
      <c r="G348" s="8">
        <f t="shared" si="39"/>
        <v>265.22017357696546</v>
      </c>
      <c r="H348" s="17">
        <f t="shared" si="40"/>
        <v>38580.717062366428</v>
      </c>
    </row>
    <row r="349" spans="2:8" x14ac:dyDescent="0.35">
      <c r="B349" s="15">
        <f t="shared" si="41"/>
        <v>332</v>
      </c>
      <c r="C349" s="7">
        <f t="shared" si="35"/>
        <v>48017</v>
      </c>
      <c r="D349" s="8">
        <f t="shared" si="36"/>
        <v>38580.717062366428</v>
      </c>
      <c r="E349" s="8">
        <f t="shared" si="37"/>
        <v>1467.5291477587523</v>
      </c>
      <c r="F349" s="8">
        <f t="shared" si="38"/>
        <v>1210.3243673429988</v>
      </c>
      <c r="G349" s="8">
        <f t="shared" si="39"/>
        <v>257.20478041575359</v>
      </c>
      <c r="H349" s="17">
        <f t="shared" si="40"/>
        <v>37370.392695023213</v>
      </c>
    </row>
    <row r="350" spans="2:8" x14ac:dyDescent="0.35">
      <c r="B350" s="15">
        <f t="shared" si="41"/>
        <v>333</v>
      </c>
      <c r="C350" s="7">
        <f t="shared" si="35"/>
        <v>48047</v>
      </c>
      <c r="D350" s="8">
        <f t="shared" si="36"/>
        <v>37370.392695023213</v>
      </c>
      <c r="E350" s="8">
        <f t="shared" si="37"/>
        <v>1467.5291477587523</v>
      </c>
      <c r="F350" s="8">
        <f t="shared" si="38"/>
        <v>1218.3931964586186</v>
      </c>
      <c r="G350" s="8">
        <f t="shared" si="39"/>
        <v>249.13595130013363</v>
      </c>
      <c r="H350" s="17">
        <f t="shared" si="40"/>
        <v>36151.99949856475</v>
      </c>
    </row>
    <row r="351" spans="2:8" x14ac:dyDescent="0.35">
      <c r="B351" s="15">
        <f t="shared" si="41"/>
        <v>334</v>
      </c>
      <c r="C351" s="7">
        <f t="shared" si="35"/>
        <v>48078</v>
      </c>
      <c r="D351" s="8">
        <f t="shared" si="36"/>
        <v>36151.99949856475</v>
      </c>
      <c r="E351" s="8">
        <f t="shared" si="37"/>
        <v>1467.5291477587523</v>
      </c>
      <c r="F351" s="8">
        <f t="shared" si="38"/>
        <v>1226.5158177683427</v>
      </c>
      <c r="G351" s="8">
        <f t="shared" si="39"/>
        <v>241.01332999040946</v>
      </c>
      <c r="H351" s="17">
        <f t="shared" si="40"/>
        <v>34925.483680796809</v>
      </c>
    </row>
    <row r="352" spans="2:8" x14ac:dyDescent="0.35">
      <c r="B352" s="15">
        <f t="shared" si="41"/>
        <v>335</v>
      </c>
      <c r="C352" s="7">
        <f t="shared" si="35"/>
        <v>48109</v>
      </c>
      <c r="D352" s="8">
        <f t="shared" si="36"/>
        <v>34925.483680796809</v>
      </c>
      <c r="E352" s="8">
        <f t="shared" si="37"/>
        <v>1467.5291477587523</v>
      </c>
      <c r="F352" s="8">
        <f t="shared" si="38"/>
        <v>1234.6925898867987</v>
      </c>
      <c r="G352" s="8">
        <f t="shared" si="39"/>
        <v>232.83655787195386</v>
      </c>
      <c r="H352" s="17">
        <f t="shared" si="40"/>
        <v>33690.791090909624</v>
      </c>
    </row>
    <row r="353" spans="2:8" x14ac:dyDescent="0.35">
      <c r="B353" s="15">
        <f t="shared" si="41"/>
        <v>336</v>
      </c>
      <c r="C353" s="7">
        <f t="shared" si="35"/>
        <v>48139</v>
      </c>
      <c r="D353" s="8">
        <f t="shared" si="36"/>
        <v>33690.791090909624</v>
      </c>
      <c r="E353" s="8">
        <f t="shared" si="37"/>
        <v>1467.5291477587523</v>
      </c>
      <c r="F353" s="8">
        <f t="shared" si="38"/>
        <v>1242.9238738193771</v>
      </c>
      <c r="G353" s="8">
        <f t="shared" si="39"/>
        <v>224.60527393937519</v>
      </c>
      <c r="H353" s="17">
        <f t="shared" si="40"/>
        <v>32447.867217090447</v>
      </c>
    </row>
    <row r="354" spans="2:8" x14ac:dyDescent="0.35">
      <c r="B354" s="15">
        <f t="shared" si="41"/>
        <v>337</v>
      </c>
      <c r="C354" s="7">
        <f t="shared" si="35"/>
        <v>48170</v>
      </c>
      <c r="D354" s="8">
        <f t="shared" si="36"/>
        <v>32447.867217090447</v>
      </c>
      <c r="E354" s="8">
        <f t="shared" si="37"/>
        <v>1467.5291477587523</v>
      </c>
      <c r="F354" s="8">
        <f t="shared" si="38"/>
        <v>1251.2100329781731</v>
      </c>
      <c r="G354" s="8">
        <f t="shared" si="39"/>
        <v>216.31911478057935</v>
      </c>
      <c r="H354" s="17">
        <f t="shared" si="40"/>
        <v>31196.657184112351</v>
      </c>
    </row>
    <row r="355" spans="2:8" x14ac:dyDescent="0.35">
      <c r="B355" s="15">
        <f t="shared" si="41"/>
        <v>338</v>
      </c>
      <c r="C355" s="7">
        <f t="shared" si="35"/>
        <v>48200</v>
      </c>
      <c r="D355" s="8">
        <f t="shared" si="36"/>
        <v>31196.657184112351</v>
      </c>
      <c r="E355" s="8">
        <f t="shared" si="37"/>
        <v>1467.5291477587523</v>
      </c>
      <c r="F355" s="8">
        <f t="shared" si="38"/>
        <v>1259.5514331980273</v>
      </c>
      <c r="G355" s="8">
        <f t="shared" si="39"/>
        <v>207.97771456072488</v>
      </c>
      <c r="H355" s="17">
        <f t="shared" si="40"/>
        <v>29937.105750914197</v>
      </c>
    </row>
    <row r="356" spans="2:8" x14ac:dyDescent="0.35">
      <c r="B356" s="15">
        <f t="shared" si="41"/>
        <v>339</v>
      </c>
      <c r="C356" s="7">
        <f t="shared" si="35"/>
        <v>48231</v>
      </c>
      <c r="D356" s="8">
        <f t="shared" si="36"/>
        <v>29937.105750914197</v>
      </c>
      <c r="E356" s="8">
        <f t="shared" si="37"/>
        <v>1467.5291477587523</v>
      </c>
      <c r="F356" s="8">
        <f t="shared" si="38"/>
        <v>1267.9484427526809</v>
      </c>
      <c r="G356" s="8">
        <f t="shared" si="39"/>
        <v>199.58070500607138</v>
      </c>
      <c r="H356" s="17">
        <f t="shared" si="40"/>
        <v>28669.157308161492</v>
      </c>
    </row>
    <row r="357" spans="2:8" x14ac:dyDescent="0.35">
      <c r="B357" s="15">
        <f t="shared" si="41"/>
        <v>340</v>
      </c>
      <c r="C357" s="7">
        <f t="shared" si="35"/>
        <v>48262</v>
      </c>
      <c r="D357" s="8">
        <f t="shared" si="36"/>
        <v>28669.157308161492</v>
      </c>
      <c r="E357" s="8">
        <f t="shared" si="37"/>
        <v>1467.5291477587523</v>
      </c>
      <c r="F357" s="8">
        <f t="shared" si="38"/>
        <v>1276.4014323710323</v>
      </c>
      <c r="G357" s="8">
        <f t="shared" si="39"/>
        <v>191.12771538772012</v>
      </c>
      <c r="H357" s="17">
        <f t="shared" si="40"/>
        <v>27392.755875790725</v>
      </c>
    </row>
    <row r="358" spans="2:8" x14ac:dyDescent="0.35">
      <c r="B358" s="15">
        <f t="shared" si="41"/>
        <v>341</v>
      </c>
      <c r="C358" s="7">
        <f t="shared" si="35"/>
        <v>48291</v>
      </c>
      <c r="D358" s="8">
        <f t="shared" si="36"/>
        <v>27392.755875790725</v>
      </c>
      <c r="E358" s="8">
        <f t="shared" si="37"/>
        <v>1467.5291477587523</v>
      </c>
      <c r="F358" s="8">
        <f t="shared" si="38"/>
        <v>1284.9107752535058</v>
      </c>
      <c r="G358" s="8">
        <f t="shared" si="39"/>
        <v>182.61837250524661</v>
      </c>
      <c r="H358" s="17">
        <f t="shared" si="40"/>
        <v>26107.845100537175</v>
      </c>
    </row>
    <row r="359" spans="2:8" x14ac:dyDescent="0.35">
      <c r="B359" s="15">
        <f t="shared" si="41"/>
        <v>342</v>
      </c>
      <c r="C359" s="7">
        <f t="shared" si="35"/>
        <v>48322</v>
      </c>
      <c r="D359" s="8">
        <f t="shared" si="36"/>
        <v>26107.845100537175</v>
      </c>
      <c r="E359" s="8">
        <f t="shared" si="37"/>
        <v>1467.5291477587523</v>
      </c>
      <c r="F359" s="8">
        <f t="shared" si="38"/>
        <v>1293.4768470885292</v>
      </c>
      <c r="G359" s="8">
        <f t="shared" si="39"/>
        <v>174.05230067022322</v>
      </c>
      <c r="H359" s="17">
        <f t="shared" si="40"/>
        <v>24814.368253448745</v>
      </c>
    </row>
    <row r="360" spans="2:8" x14ac:dyDescent="0.35">
      <c r="B360" s="15">
        <f t="shared" si="41"/>
        <v>343</v>
      </c>
      <c r="C360" s="7">
        <f t="shared" si="35"/>
        <v>48352</v>
      </c>
      <c r="D360" s="8">
        <f t="shared" si="36"/>
        <v>24814.368253448745</v>
      </c>
      <c r="E360" s="8">
        <f t="shared" si="37"/>
        <v>1467.5291477587523</v>
      </c>
      <c r="F360" s="8">
        <f t="shared" si="38"/>
        <v>1302.1000260691194</v>
      </c>
      <c r="G360" s="8">
        <f t="shared" si="39"/>
        <v>165.42912168963304</v>
      </c>
      <c r="H360" s="17">
        <f t="shared" si="40"/>
        <v>23512.268227379769</v>
      </c>
    </row>
    <row r="361" spans="2:8" x14ac:dyDescent="0.35">
      <c r="B361" s="15">
        <f t="shared" si="41"/>
        <v>344</v>
      </c>
      <c r="C361" s="7">
        <f t="shared" si="35"/>
        <v>48383</v>
      </c>
      <c r="D361" s="8">
        <f t="shared" si="36"/>
        <v>23512.268227379769</v>
      </c>
      <c r="E361" s="8">
        <f t="shared" si="37"/>
        <v>1467.5291477587523</v>
      </c>
      <c r="F361" s="8">
        <f t="shared" si="38"/>
        <v>1310.7806929095802</v>
      </c>
      <c r="G361" s="8">
        <f t="shared" si="39"/>
        <v>156.74845484917222</v>
      </c>
      <c r="H361" s="17">
        <f t="shared" si="40"/>
        <v>22201.487534469925</v>
      </c>
    </row>
    <row r="362" spans="2:8" x14ac:dyDescent="0.35">
      <c r="B362" s="15">
        <f t="shared" si="41"/>
        <v>345</v>
      </c>
      <c r="C362" s="7">
        <f t="shared" si="35"/>
        <v>48413</v>
      </c>
      <c r="D362" s="8">
        <f t="shared" si="36"/>
        <v>22201.487534469925</v>
      </c>
      <c r="E362" s="8">
        <f t="shared" si="37"/>
        <v>1467.5291477587523</v>
      </c>
      <c r="F362" s="8">
        <f t="shared" si="38"/>
        <v>1319.5192308623107</v>
      </c>
      <c r="G362" s="8">
        <f t="shared" si="39"/>
        <v>148.00991689644169</v>
      </c>
      <c r="H362" s="17">
        <f t="shared" si="40"/>
        <v>20881.968303607777</v>
      </c>
    </row>
    <row r="363" spans="2:8" x14ac:dyDescent="0.35">
      <c r="B363" s="15">
        <f t="shared" si="41"/>
        <v>346</v>
      </c>
      <c r="C363" s="7">
        <f t="shared" si="35"/>
        <v>48444</v>
      </c>
      <c r="D363" s="8">
        <f t="shared" si="36"/>
        <v>20881.968303607777</v>
      </c>
      <c r="E363" s="8">
        <f t="shared" si="37"/>
        <v>1467.5291477587523</v>
      </c>
      <c r="F363" s="8">
        <f t="shared" si="38"/>
        <v>1328.3160257347261</v>
      </c>
      <c r="G363" s="8">
        <f t="shared" si="39"/>
        <v>139.21312202402629</v>
      </c>
      <c r="H363" s="17">
        <f t="shared" si="40"/>
        <v>19553.652277872898</v>
      </c>
    </row>
    <row r="364" spans="2:8" x14ac:dyDescent="0.35">
      <c r="B364" s="15">
        <f t="shared" si="41"/>
        <v>347</v>
      </c>
      <c r="C364" s="7">
        <f t="shared" si="35"/>
        <v>48475</v>
      </c>
      <c r="D364" s="8">
        <f t="shared" si="36"/>
        <v>19553.652277872898</v>
      </c>
      <c r="E364" s="8">
        <f t="shared" si="37"/>
        <v>1467.5291477587523</v>
      </c>
      <c r="F364" s="8">
        <f t="shared" si="38"/>
        <v>1337.1714659062909</v>
      </c>
      <c r="G364" s="8">
        <f t="shared" si="39"/>
        <v>130.35768185246144</v>
      </c>
      <c r="H364" s="17">
        <f t="shared" si="40"/>
        <v>18216.480811966816</v>
      </c>
    </row>
    <row r="365" spans="2:8" x14ac:dyDescent="0.35">
      <c r="B365" s="15">
        <f t="shared" si="41"/>
        <v>348</v>
      </c>
      <c r="C365" s="7">
        <f t="shared" si="35"/>
        <v>48505</v>
      </c>
      <c r="D365" s="8">
        <f t="shared" si="36"/>
        <v>18216.480811966816</v>
      </c>
      <c r="E365" s="8">
        <f t="shared" si="37"/>
        <v>1467.5291477587523</v>
      </c>
      <c r="F365" s="8">
        <f t="shared" si="38"/>
        <v>1346.0859423456661</v>
      </c>
      <c r="G365" s="8">
        <f t="shared" si="39"/>
        <v>121.44320541308616</v>
      </c>
      <c r="H365" s="17">
        <f t="shared" si="40"/>
        <v>16870.394869621377</v>
      </c>
    </row>
    <row r="366" spans="2:8" x14ac:dyDescent="0.35">
      <c r="B366" s="15">
        <f t="shared" si="41"/>
        <v>349</v>
      </c>
      <c r="C366" s="7">
        <f t="shared" si="35"/>
        <v>48536</v>
      </c>
      <c r="D366" s="8">
        <f t="shared" si="36"/>
        <v>16870.394869621377</v>
      </c>
      <c r="E366" s="8">
        <f t="shared" si="37"/>
        <v>1467.5291477587523</v>
      </c>
      <c r="F366" s="8">
        <f t="shared" si="38"/>
        <v>1355.0598486279707</v>
      </c>
      <c r="G366" s="8">
        <f t="shared" si="39"/>
        <v>112.46929913078174</v>
      </c>
      <c r="H366" s="17">
        <f t="shared" si="40"/>
        <v>15515.335020993371</v>
      </c>
    </row>
    <row r="367" spans="2:8" x14ac:dyDescent="0.35">
      <c r="B367" s="15">
        <f t="shared" si="41"/>
        <v>350</v>
      </c>
      <c r="C367" s="7">
        <f t="shared" si="35"/>
        <v>48566</v>
      </c>
      <c r="D367" s="8">
        <f t="shared" si="36"/>
        <v>15515.335020993371</v>
      </c>
      <c r="E367" s="8">
        <f t="shared" si="37"/>
        <v>1467.5291477587523</v>
      </c>
      <c r="F367" s="8">
        <f t="shared" si="38"/>
        <v>1364.093580952157</v>
      </c>
      <c r="G367" s="8">
        <f t="shared" si="39"/>
        <v>103.43556680659526</v>
      </c>
      <c r="H367" s="17">
        <f t="shared" si="40"/>
        <v>14151.241440041224</v>
      </c>
    </row>
    <row r="368" spans="2:8" x14ac:dyDescent="0.35">
      <c r="B368" s="15">
        <f t="shared" si="41"/>
        <v>351</v>
      </c>
      <c r="C368" s="7">
        <f t="shared" si="35"/>
        <v>48597</v>
      </c>
      <c r="D368" s="8">
        <f t="shared" si="36"/>
        <v>14151.241440041224</v>
      </c>
      <c r="E368" s="8">
        <f t="shared" si="37"/>
        <v>1467.5291477587523</v>
      </c>
      <c r="F368" s="8">
        <f t="shared" si="38"/>
        <v>1373.1875381585046</v>
      </c>
      <c r="G368" s="8">
        <f t="shared" si="39"/>
        <v>94.341609600247551</v>
      </c>
      <c r="H368" s="17">
        <f t="shared" si="40"/>
        <v>12778.053901882609</v>
      </c>
    </row>
    <row r="369" spans="2:8" x14ac:dyDescent="0.35">
      <c r="B369" s="15">
        <f t="shared" si="41"/>
        <v>352</v>
      </c>
      <c r="C369" s="7">
        <f t="shared" si="35"/>
        <v>48628</v>
      </c>
      <c r="D369" s="8">
        <f t="shared" si="36"/>
        <v>12778.053901882609</v>
      </c>
      <c r="E369" s="8">
        <f t="shared" si="37"/>
        <v>1467.5291477587523</v>
      </c>
      <c r="F369" s="8">
        <f t="shared" si="38"/>
        <v>1382.3421217462283</v>
      </c>
      <c r="G369" s="8">
        <f t="shared" si="39"/>
        <v>85.187026012524171</v>
      </c>
      <c r="H369" s="17">
        <f t="shared" si="40"/>
        <v>11395.711780136451</v>
      </c>
    </row>
    <row r="370" spans="2:8" x14ac:dyDescent="0.35">
      <c r="B370" s="15">
        <f t="shared" si="41"/>
        <v>353</v>
      </c>
      <c r="C370" s="7">
        <f t="shared" si="35"/>
        <v>48656</v>
      </c>
      <c r="D370" s="8">
        <f t="shared" si="36"/>
        <v>11395.711780136451</v>
      </c>
      <c r="E370" s="8">
        <f t="shared" si="37"/>
        <v>1467.5291477587523</v>
      </c>
      <c r="F370" s="8">
        <f t="shared" si="38"/>
        <v>1391.557735891203</v>
      </c>
      <c r="G370" s="8">
        <f t="shared" si="39"/>
        <v>75.971411867549321</v>
      </c>
      <c r="H370" s="17">
        <f t="shared" si="40"/>
        <v>10004.154044245137</v>
      </c>
    </row>
    <row r="371" spans="2:8" x14ac:dyDescent="0.35">
      <c r="B371" s="15">
        <f t="shared" si="41"/>
        <v>354</v>
      </c>
      <c r="C371" s="7">
        <f t="shared" si="35"/>
        <v>48687</v>
      </c>
      <c r="D371" s="8">
        <f t="shared" si="36"/>
        <v>10004.154044245137</v>
      </c>
      <c r="E371" s="8">
        <f t="shared" si="37"/>
        <v>1467.5291477587523</v>
      </c>
      <c r="F371" s="8">
        <f t="shared" si="38"/>
        <v>1400.8347874638112</v>
      </c>
      <c r="G371" s="8">
        <f t="shared" si="39"/>
        <v>66.694360294941305</v>
      </c>
      <c r="H371" s="17">
        <f t="shared" si="40"/>
        <v>8603.3192567813676</v>
      </c>
    </row>
    <row r="372" spans="2:8" x14ac:dyDescent="0.35">
      <c r="B372" s="15">
        <f t="shared" si="41"/>
        <v>355</v>
      </c>
      <c r="C372" s="7">
        <f t="shared" si="35"/>
        <v>48717</v>
      </c>
      <c r="D372" s="8">
        <f t="shared" si="36"/>
        <v>8603.3192567813676</v>
      </c>
      <c r="E372" s="8">
        <f t="shared" si="37"/>
        <v>1467.5291477587523</v>
      </c>
      <c r="F372" s="8">
        <f t="shared" si="38"/>
        <v>1410.1736860469032</v>
      </c>
      <c r="G372" s="8">
        <f t="shared" si="39"/>
        <v>57.35546171184923</v>
      </c>
      <c r="H372" s="17">
        <f t="shared" si="40"/>
        <v>7193.1455707345158</v>
      </c>
    </row>
    <row r="373" spans="2:8" x14ac:dyDescent="0.35">
      <c r="B373" s="15">
        <f t="shared" si="41"/>
        <v>356</v>
      </c>
      <c r="C373" s="7">
        <f t="shared" si="35"/>
        <v>48748</v>
      </c>
      <c r="D373" s="8">
        <f t="shared" si="36"/>
        <v>7193.1455707345158</v>
      </c>
      <c r="E373" s="8">
        <f t="shared" si="37"/>
        <v>1467.5291477587523</v>
      </c>
      <c r="F373" s="8">
        <f t="shared" si="38"/>
        <v>1419.5748439538825</v>
      </c>
      <c r="G373" s="8">
        <f t="shared" si="39"/>
        <v>47.95430380486988</v>
      </c>
      <c r="H373" s="17">
        <f t="shared" si="40"/>
        <v>5773.5707267806865</v>
      </c>
    </row>
    <row r="374" spans="2:8" x14ac:dyDescent="0.35">
      <c r="B374" s="15">
        <f t="shared" si="41"/>
        <v>357</v>
      </c>
      <c r="C374" s="7">
        <f t="shared" si="35"/>
        <v>48778</v>
      </c>
      <c r="D374" s="8">
        <f t="shared" si="36"/>
        <v>5773.5707267806865</v>
      </c>
      <c r="E374" s="8">
        <f t="shared" si="37"/>
        <v>1467.5291477587523</v>
      </c>
      <c r="F374" s="8">
        <f t="shared" si="38"/>
        <v>1429.0386762469084</v>
      </c>
      <c r="G374" s="8">
        <f t="shared" si="39"/>
        <v>38.490471511844</v>
      </c>
      <c r="H374" s="17">
        <f t="shared" si="40"/>
        <v>4344.5320505341515</v>
      </c>
    </row>
    <row r="375" spans="2:8" x14ac:dyDescent="0.35">
      <c r="B375" s="15">
        <f t="shared" si="41"/>
        <v>358</v>
      </c>
      <c r="C375" s="7">
        <f t="shared" si="35"/>
        <v>48809</v>
      </c>
      <c r="D375" s="8">
        <f t="shared" si="36"/>
        <v>4344.5320505341515</v>
      </c>
      <c r="E375" s="8">
        <f t="shared" si="37"/>
        <v>1467.5291477587523</v>
      </c>
      <c r="F375" s="8">
        <f t="shared" si="38"/>
        <v>1438.5656007552211</v>
      </c>
      <c r="G375" s="8">
        <f t="shared" si="39"/>
        <v>28.963547003531264</v>
      </c>
      <c r="H375" s="17">
        <f t="shared" si="40"/>
        <v>2905.9664497789927</v>
      </c>
    </row>
    <row r="376" spans="2:8" x14ac:dyDescent="0.35">
      <c r="B376" s="15">
        <f t="shared" si="41"/>
        <v>359</v>
      </c>
      <c r="C376" s="7">
        <f t="shared" si="35"/>
        <v>48840</v>
      </c>
      <c r="D376" s="8">
        <f t="shared" si="36"/>
        <v>2905.9664497789927</v>
      </c>
      <c r="E376" s="8">
        <f t="shared" si="37"/>
        <v>1467.5291477587523</v>
      </c>
      <c r="F376" s="8">
        <f t="shared" si="38"/>
        <v>1448.1560380935891</v>
      </c>
      <c r="G376" s="8">
        <f t="shared" si="39"/>
        <v>19.373109665163128</v>
      </c>
      <c r="H376" s="17">
        <f t="shared" si="40"/>
        <v>1457.8104116856121</v>
      </c>
    </row>
    <row r="377" spans="2:8" x14ac:dyDescent="0.35">
      <c r="B377" s="18">
        <f t="shared" si="41"/>
        <v>360</v>
      </c>
      <c r="C377" s="19">
        <f t="shared" si="35"/>
        <v>48870</v>
      </c>
      <c r="D377" s="20">
        <f t="shared" si="36"/>
        <v>1457.8104116856121</v>
      </c>
      <c r="E377" s="20">
        <f t="shared" si="37"/>
        <v>1467.5291477587523</v>
      </c>
      <c r="F377" s="20">
        <f t="shared" si="38"/>
        <v>1457.8104116808797</v>
      </c>
      <c r="G377" s="20">
        <f t="shared" si="39"/>
        <v>9.7187360778725314</v>
      </c>
      <c r="H377" s="21">
        <f t="shared" si="40"/>
        <v>4.1909515857696533E-9</v>
      </c>
    </row>
  </sheetData>
  <mergeCells count="1">
    <mergeCell ref="B1:H1"/>
  </mergeCells>
  <phoneticPr fontId="0" type="noConversion"/>
  <conditionalFormatting sqref="C18:G377">
    <cfRule type="expression" dxfId="5" priority="1" stopIfTrue="1">
      <formula>NOT(Loan_Not_Paid)</formula>
    </cfRule>
    <cfRule type="expression" dxfId="4" priority="2" stopIfTrue="1">
      <formula>IF(ROW(C18)=Last_Row,TRUE,FALSE)</formula>
    </cfRule>
  </conditionalFormatting>
  <conditionalFormatting sqref="B18:B377">
    <cfRule type="expression" dxfId="3" priority="3" stopIfTrue="1">
      <formula>NOT(Loan_Not_Paid)</formula>
    </cfRule>
    <cfRule type="expression" dxfId="2" priority="4" stopIfTrue="1">
      <formula>IF(ROW(B18)=Last_Row,TRUE,FALSE)</formula>
    </cfRule>
  </conditionalFormatting>
  <conditionalFormatting sqref="H18:H377">
    <cfRule type="expression" dxfId="1" priority="5" stopIfTrue="1">
      <formula>NOT(Loan_Not_Paid)</formula>
    </cfRule>
    <cfRule type="expression" dxfId="0" priority="6" stopIfTrue="1">
      <formula>IF(ROW(H18)=Last_Row,TRUE,FALSE)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Loan Calculator</vt:lpstr>
      <vt:lpstr>Full_Print</vt:lpstr>
      <vt:lpstr>Interest_Rate</vt:lpstr>
      <vt:lpstr>Loan_Amount</vt:lpstr>
      <vt:lpstr>Loan_Start</vt:lpstr>
      <vt:lpstr>Loan_Years</vt:lpstr>
      <vt:lpstr>Number_of_Payments</vt:lpstr>
      <vt:lpstr>'Loan Calculator'!Print_Titles</vt:lpstr>
      <vt:lpstr>Total_Cost</vt:lpstr>
      <vt:lpstr>Total_Interest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ERIC Blackwell</cp:lastModifiedBy>
  <cp:lastPrinted>2003-03-25T22:57:37Z</cp:lastPrinted>
  <dcterms:created xsi:type="dcterms:W3CDTF">2000-08-25T00:46:01Z</dcterms:created>
  <dcterms:modified xsi:type="dcterms:W3CDTF">2021-10-29T18:17:04Z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TC062062871033</vt:lpwstr>
  </property>
</Properties>
</file>